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.1.1 - elektroinstalace" sheetId="2" r:id="rId2"/>
    <sheet name="SO1.1.2 - zemní práce" sheetId="3" r:id="rId3"/>
    <sheet name="SO1.1.3 - VON" sheetId="4" r:id="rId4"/>
    <sheet name="SO1.2.1 - elektroinstalace" sheetId="5" r:id="rId5"/>
    <sheet name="SO1.2.2 - zemní práce" sheetId="6" r:id="rId6"/>
    <sheet name="SO1.2.3 - VON" sheetId="7" r:id="rId7"/>
    <sheet name="SO1.3.1 - elektroinstalace" sheetId="8" r:id="rId8"/>
    <sheet name="SO1.3.2 - zemní práce" sheetId="9" r:id="rId9"/>
    <sheet name="SO1.3.3 - VON" sheetId="10" r:id="rId10"/>
    <sheet name="SO1.4.1 - elektroinstalace" sheetId="11" r:id="rId11"/>
    <sheet name="SO1.4.2 - zemní práce" sheetId="12" r:id="rId12"/>
    <sheet name="SO1.4.3 - VON" sheetId="13" r:id="rId13"/>
    <sheet name="SO1.5.1 - elktroinstalace" sheetId="14" r:id="rId14"/>
    <sheet name="SO1.5.2 - zemní práce" sheetId="15" r:id="rId15"/>
    <sheet name="SO1.5.3 - VON" sheetId="16" r:id="rId16"/>
    <sheet name="SO1.6.1 - elektroinstalace" sheetId="17" r:id="rId17"/>
    <sheet name="SO1.6.2 - zemní práce" sheetId="18" r:id="rId18"/>
    <sheet name="SO1.6.3 - VON" sheetId="19" r:id="rId19"/>
  </sheets>
  <definedNames>
    <definedName name="_xlnm.Print_Area" localSheetId="0">'Rekapitulace stavby'!$D$4:$AO$76,'Rekapitulace stavby'!$C$82:$AQ$120</definedName>
    <definedName name="_xlnm.Print_Titles" localSheetId="0">'Rekapitulace stavby'!$92:$92</definedName>
    <definedName name="_xlnm._FilterDatabase" localSheetId="1" hidden="1">'SO1.1.1 - elektroinstalace'!$C$124:$K$149</definedName>
    <definedName name="_xlnm.Print_Area" localSheetId="1">'SO1.1.1 - elektroinstalace'!$C$108:$K$149</definedName>
    <definedName name="_xlnm.Print_Titles" localSheetId="1">'SO1.1.1 - elektroinstalace'!$124:$124</definedName>
    <definedName name="_xlnm._FilterDatabase" localSheetId="2" hidden="1">'SO1.1.2 - zemní práce'!$C$125:$K$144</definedName>
    <definedName name="_xlnm.Print_Area" localSheetId="2">'SO1.1.2 - zemní práce'!$C$109:$K$144</definedName>
    <definedName name="_xlnm.Print_Titles" localSheetId="2">'SO1.1.2 - zemní práce'!$125:$125</definedName>
    <definedName name="_xlnm._FilterDatabase" localSheetId="3" hidden="1">'SO1.1.3 - VON'!$C$124:$K$127</definedName>
    <definedName name="_xlnm.Print_Area" localSheetId="3">'SO1.1.3 - VON'!$C$108:$K$127</definedName>
    <definedName name="_xlnm.Print_Titles" localSheetId="3">'SO1.1.3 - VON'!$124:$124</definedName>
    <definedName name="_xlnm._FilterDatabase" localSheetId="4" hidden="1">'SO1.2.1 - elektroinstalace'!$C$124:$K$148</definedName>
    <definedName name="_xlnm.Print_Area" localSheetId="4">'SO1.2.1 - elektroinstalace'!$C$108:$K$148</definedName>
    <definedName name="_xlnm.Print_Titles" localSheetId="4">'SO1.2.1 - elektroinstalace'!$124:$124</definedName>
    <definedName name="_xlnm._FilterDatabase" localSheetId="5" hidden="1">'SO1.2.2 - zemní práce'!$C$125:$K$144</definedName>
    <definedName name="_xlnm.Print_Area" localSheetId="5">'SO1.2.2 - zemní práce'!$C$109:$K$144</definedName>
    <definedName name="_xlnm.Print_Titles" localSheetId="5">'SO1.2.2 - zemní práce'!$125:$125</definedName>
    <definedName name="_xlnm._FilterDatabase" localSheetId="6" hidden="1">'SO1.2.3 - VON'!$C$124:$K$127</definedName>
    <definedName name="_xlnm.Print_Area" localSheetId="6">'SO1.2.3 - VON'!$C$108:$K$127</definedName>
    <definedName name="_xlnm.Print_Titles" localSheetId="6">'SO1.2.3 - VON'!$124:$124</definedName>
    <definedName name="_xlnm._FilterDatabase" localSheetId="7" hidden="1">'SO1.3.1 - elektroinstalace'!$C$124:$K$153</definedName>
    <definedName name="_xlnm.Print_Area" localSheetId="7">'SO1.3.1 - elektroinstalace'!$C$108:$K$153</definedName>
    <definedName name="_xlnm.Print_Titles" localSheetId="7">'SO1.3.1 - elektroinstalace'!$124:$124</definedName>
    <definedName name="_xlnm._FilterDatabase" localSheetId="8" hidden="1">'SO1.3.2 - zemní práce'!$C$125:$K$147</definedName>
    <definedName name="_xlnm.Print_Area" localSheetId="8">'SO1.3.2 - zemní práce'!$C$109:$K$147</definedName>
    <definedName name="_xlnm.Print_Titles" localSheetId="8">'SO1.3.2 - zemní práce'!$125:$125</definedName>
    <definedName name="_xlnm._FilterDatabase" localSheetId="9" hidden="1">'SO1.3.3 - VON'!$C$124:$K$128</definedName>
    <definedName name="_xlnm.Print_Area" localSheetId="9">'SO1.3.3 - VON'!$C$108:$K$128</definedName>
    <definedName name="_xlnm.Print_Titles" localSheetId="9">'SO1.3.3 - VON'!$124:$124</definedName>
    <definedName name="_xlnm._FilterDatabase" localSheetId="10" hidden="1">'SO1.4.1 - elektroinstalace'!$C$124:$K$155</definedName>
    <definedName name="_xlnm.Print_Area" localSheetId="10">'SO1.4.1 - elektroinstalace'!$C$108:$K$155</definedName>
    <definedName name="_xlnm.Print_Titles" localSheetId="10">'SO1.4.1 - elektroinstalace'!$124:$124</definedName>
    <definedName name="_xlnm._FilterDatabase" localSheetId="11" hidden="1">'SO1.4.2 - zemní práce'!$C$125:$K$142</definedName>
    <definedName name="_xlnm.Print_Area" localSheetId="11">'SO1.4.2 - zemní práce'!$C$109:$K$142</definedName>
    <definedName name="_xlnm.Print_Titles" localSheetId="11">'SO1.4.2 - zemní práce'!$125:$125</definedName>
    <definedName name="_xlnm._FilterDatabase" localSheetId="12" hidden="1">'SO1.4.3 - VON'!$C$124:$K$127</definedName>
    <definedName name="_xlnm.Print_Area" localSheetId="12">'SO1.4.3 - VON'!$C$108:$K$127</definedName>
    <definedName name="_xlnm.Print_Titles" localSheetId="12">'SO1.4.3 - VON'!$124:$124</definedName>
    <definedName name="_xlnm._FilterDatabase" localSheetId="13" hidden="1">'SO1.5.1 - elktroinstalace'!$C$124:$K$150</definedName>
    <definedName name="_xlnm.Print_Area" localSheetId="13">'SO1.5.1 - elktroinstalace'!$C$108:$K$150</definedName>
    <definedName name="_xlnm.Print_Titles" localSheetId="13">'SO1.5.1 - elktroinstalace'!$124:$124</definedName>
    <definedName name="_xlnm._FilterDatabase" localSheetId="14" hidden="1">'SO1.5.2 - zemní práce'!$C$125:$K$140</definedName>
    <definedName name="_xlnm.Print_Area" localSheetId="14">'SO1.5.2 - zemní práce'!$C$109:$K$140</definedName>
    <definedName name="_xlnm.Print_Titles" localSheetId="14">'SO1.5.2 - zemní práce'!$125:$125</definedName>
    <definedName name="_xlnm._FilterDatabase" localSheetId="15" hidden="1">'SO1.5.3 - VON'!$C$124:$K$128</definedName>
    <definedName name="_xlnm.Print_Area" localSheetId="15">'SO1.5.3 - VON'!$C$108:$K$128</definedName>
    <definedName name="_xlnm.Print_Titles" localSheetId="15">'SO1.5.3 - VON'!$124:$124</definedName>
    <definedName name="_xlnm._FilterDatabase" localSheetId="16" hidden="1">'SO1.6.1 - elektroinstalace'!$C$124:$K$153</definedName>
    <definedName name="_xlnm.Print_Area" localSheetId="16">'SO1.6.1 - elektroinstalace'!$C$108:$K$153</definedName>
    <definedName name="_xlnm.Print_Titles" localSheetId="16">'SO1.6.1 - elektroinstalace'!$124:$124</definedName>
    <definedName name="_xlnm._FilterDatabase" localSheetId="17" hidden="1">'SO1.6.2 - zemní práce'!$C$125:$K$148</definedName>
    <definedName name="_xlnm.Print_Area" localSheetId="17">'SO1.6.2 - zemní práce'!$C$109:$K$148</definedName>
    <definedName name="_xlnm.Print_Titles" localSheetId="17">'SO1.6.2 - zemní práce'!$125:$125</definedName>
    <definedName name="_xlnm._FilterDatabase" localSheetId="18" hidden="1">'SO1.6.3 - VON'!$C$124:$K$128</definedName>
    <definedName name="_xlnm.Print_Area" localSheetId="18">'SO1.6.3 - VON'!$C$108:$K$128</definedName>
    <definedName name="_xlnm.Print_Titles" localSheetId="18">'SO1.6.3 - VON'!$124:$124</definedName>
  </definedNames>
  <calcPr/>
</workbook>
</file>

<file path=xl/calcChain.xml><?xml version="1.0" encoding="utf-8"?>
<calcChain xmlns="http://schemas.openxmlformats.org/spreadsheetml/2006/main">
  <c i="19" l="1" r="J41"/>
  <c r="J40"/>
  <c i="1" r="AY119"/>
  <c i="19" r="J39"/>
  <c i="1" r="AX119"/>
  <c i="19" r="BI128"/>
  <c r="BH128"/>
  <c r="BG128"/>
  <c r="BF128"/>
  <c r="T128"/>
  <c r="R128"/>
  <c r="P128"/>
  <c r="BI127"/>
  <c r="BH127"/>
  <c r="BG127"/>
  <c r="BF127"/>
  <c r="T127"/>
  <c r="R127"/>
  <c r="P127"/>
  <c r="J122"/>
  <c r="F119"/>
  <c r="E117"/>
  <c r="J96"/>
  <c r="F93"/>
  <c r="E91"/>
  <c r="J25"/>
  <c r="E25"/>
  <c r="J121"/>
  <c r="J24"/>
  <c r="J22"/>
  <c r="E22"/>
  <c r="F122"/>
  <c r="J21"/>
  <c r="J19"/>
  <c r="E19"/>
  <c r="F121"/>
  <c r="J18"/>
  <c r="J16"/>
  <c r="J93"/>
  <c r="E7"/>
  <c r="E111"/>
  <c i="18" r="J41"/>
  <c r="J40"/>
  <c i="1" r="AY118"/>
  <c i="18" r="J39"/>
  <c i="1" r="AX118"/>
  <c i="18"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J123"/>
  <c r="F120"/>
  <c r="E118"/>
  <c r="J96"/>
  <c r="F93"/>
  <c r="E91"/>
  <c r="J25"/>
  <c r="E25"/>
  <c r="J122"/>
  <c r="J24"/>
  <c r="J22"/>
  <c r="E22"/>
  <c r="F123"/>
  <c r="J21"/>
  <c r="J19"/>
  <c r="E19"/>
  <c r="F95"/>
  <c r="J18"/>
  <c r="J16"/>
  <c r="J120"/>
  <c r="E7"/>
  <c r="E85"/>
  <c i="17" r="J41"/>
  <c r="J40"/>
  <c i="1" r="AY117"/>
  <c i="17" r="J39"/>
  <c i="1" r="AX117"/>
  <c i="17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J122"/>
  <c r="F119"/>
  <c r="E117"/>
  <c r="J96"/>
  <c r="F93"/>
  <c r="E91"/>
  <c r="J25"/>
  <c r="E25"/>
  <c r="J95"/>
  <c r="J24"/>
  <c r="J22"/>
  <c r="E22"/>
  <c r="F122"/>
  <c r="J21"/>
  <c r="J19"/>
  <c r="E19"/>
  <c r="F121"/>
  <c r="J18"/>
  <c r="J16"/>
  <c r="J93"/>
  <c r="E7"/>
  <c r="E85"/>
  <c i="16" r="J41"/>
  <c r="J40"/>
  <c i="1" r="AY115"/>
  <c i="16" r="J39"/>
  <c i="1" r="AX115"/>
  <c i="16" r="BI128"/>
  <c r="BH128"/>
  <c r="BG128"/>
  <c r="BF128"/>
  <c r="T128"/>
  <c r="R128"/>
  <c r="P128"/>
  <c r="BI127"/>
  <c r="BH127"/>
  <c r="BG127"/>
  <c r="BF127"/>
  <c r="T127"/>
  <c r="R127"/>
  <c r="P127"/>
  <c r="J122"/>
  <c r="F119"/>
  <c r="E117"/>
  <c r="J96"/>
  <c r="F93"/>
  <c r="E91"/>
  <c r="J25"/>
  <c r="E25"/>
  <c r="J121"/>
  <c r="J24"/>
  <c r="J22"/>
  <c r="E22"/>
  <c r="F122"/>
  <c r="J21"/>
  <c r="J19"/>
  <c r="E19"/>
  <c r="F121"/>
  <c r="J18"/>
  <c r="J16"/>
  <c r="J119"/>
  <c r="E7"/>
  <c r="E85"/>
  <c i="15" r="J41"/>
  <c r="J40"/>
  <c i="1" r="AY114"/>
  <c i="15" r="J39"/>
  <c i="1" r="AX114"/>
  <c i="15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F120"/>
  <c r="E118"/>
  <c r="J96"/>
  <c r="F93"/>
  <c r="E91"/>
  <c r="J25"/>
  <c r="E25"/>
  <c r="J122"/>
  <c r="J24"/>
  <c r="J22"/>
  <c r="E22"/>
  <c r="F123"/>
  <c r="J21"/>
  <c r="J19"/>
  <c r="E19"/>
  <c r="F122"/>
  <c r="J18"/>
  <c r="J16"/>
  <c r="J93"/>
  <c r="E7"/>
  <c r="E112"/>
  <c i="14" r="J41"/>
  <c r="J40"/>
  <c i="1" r="AY113"/>
  <c i="14" r="J39"/>
  <c i="1" r="AX113"/>
  <c i="14"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F119"/>
  <c r="E117"/>
  <c r="J96"/>
  <c r="F93"/>
  <c r="E91"/>
  <c r="J25"/>
  <c r="E25"/>
  <c r="J121"/>
  <c r="J24"/>
  <c r="J22"/>
  <c r="E22"/>
  <c r="F96"/>
  <c r="J21"/>
  <c r="J19"/>
  <c r="E19"/>
  <c r="F121"/>
  <c r="J18"/>
  <c r="J16"/>
  <c r="J93"/>
  <c r="E7"/>
  <c r="E111"/>
  <c i="13" r="J41"/>
  <c r="J40"/>
  <c i="1" r="AY111"/>
  <c i="13" r="J39"/>
  <c i="1" r="AX111"/>
  <c i="13" r="BI127"/>
  <c r="BH127"/>
  <c r="BG127"/>
  <c r="BF127"/>
  <c r="T127"/>
  <c r="T126"/>
  <c r="T125"/>
  <c r="R127"/>
  <c r="R126"/>
  <c r="R125"/>
  <c r="P127"/>
  <c r="P126"/>
  <c r="P125"/>
  <c i="1" r="AU111"/>
  <c i="13" r="J122"/>
  <c r="F119"/>
  <c r="E117"/>
  <c r="J96"/>
  <c r="F93"/>
  <c r="E91"/>
  <c r="J25"/>
  <c r="E25"/>
  <c r="J121"/>
  <c r="J24"/>
  <c r="J22"/>
  <c r="E22"/>
  <c r="F122"/>
  <c r="J21"/>
  <c r="J19"/>
  <c r="E19"/>
  <c r="F121"/>
  <c r="J18"/>
  <c r="J16"/>
  <c r="J119"/>
  <c r="E7"/>
  <c r="E111"/>
  <c i="12" r="P128"/>
  <c r="P127"/>
  <c r="P126"/>
  <c i="1" r="AU110"/>
  <c i="12" r="J41"/>
  <c r="J40"/>
  <c i="1" r="AY110"/>
  <c i="12" r="J39"/>
  <c i="1" r="AX110"/>
  <c i="12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J123"/>
  <c r="F120"/>
  <c r="E118"/>
  <c r="J96"/>
  <c r="F93"/>
  <c r="E91"/>
  <c r="J25"/>
  <c r="E25"/>
  <c r="J95"/>
  <c r="J24"/>
  <c r="J22"/>
  <c r="E22"/>
  <c r="F123"/>
  <c r="J21"/>
  <c r="J19"/>
  <c r="E19"/>
  <c r="F122"/>
  <c r="J18"/>
  <c r="J16"/>
  <c r="J120"/>
  <c r="E7"/>
  <c r="E112"/>
  <c i="11" r="J41"/>
  <c r="J40"/>
  <c i="1" r="AY109"/>
  <c i="11" r="J39"/>
  <c i="1" r="AX109"/>
  <c i="11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J122"/>
  <c r="F119"/>
  <c r="E117"/>
  <c r="J96"/>
  <c r="F93"/>
  <c r="E91"/>
  <c r="J25"/>
  <c r="E25"/>
  <c r="J121"/>
  <c r="J24"/>
  <c r="J22"/>
  <c r="E22"/>
  <c r="F122"/>
  <c r="J21"/>
  <c r="J19"/>
  <c r="E19"/>
  <c r="F95"/>
  <c r="J18"/>
  <c r="J16"/>
  <c r="J119"/>
  <c r="E7"/>
  <c r="E85"/>
  <c i="10" r="J41"/>
  <c r="J40"/>
  <c i="1" r="AY107"/>
  <c i="10" r="J39"/>
  <c i="1" r="AX107"/>
  <c i="10" r="BI128"/>
  <c r="BH128"/>
  <c r="BG128"/>
  <c r="BF128"/>
  <c r="T128"/>
  <c r="R128"/>
  <c r="P128"/>
  <c r="BI127"/>
  <c r="BH127"/>
  <c r="BG127"/>
  <c r="BF127"/>
  <c r="T127"/>
  <c r="R127"/>
  <c r="P127"/>
  <c r="J122"/>
  <c r="F119"/>
  <c r="E117"/>
  <c r="J96"/>
  <c r="F93"/>
  <c r="E91"/>
  <c r="J25"/>
  <c r="E25"/>
  <c r="J121"/>
  <c r="J24"/>
  <c r="J22"/>
  <c r="E22"/>
  <c r="F122"/>
  <c r="J21"/>
  <c r="J19"/>
  <c r="E19"/>
  <c r="F121"/>
  <c r="J18"/>
  <c r="J16"/>
  <c r="J93"/>
  <c r="E7"/>
  <c r="E111"/>
  <c i="9" r="J41"/>
  <c r="J40"/>
  <c i="1" r="AY106"/>
  <c i="9" r="J39"/>
  <c i="1" r="AX106"/>
  <c i="9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J123"/>
  <c r="F120"/>
  <c r="E118"/>
  <c r="J96"/>
  <c r="F93"/>
  <c r="E91"/>
  <c r="J25"/>
  <c r="E25"/>
  <c r="J95"/>
  <c r="J24"/>
  <c r="J22"/>
  <c r="E22"/>
  <c r="F123"/>
  <c r="J21"/>
  <c r="J19"/>
  <c r="E19"/>
  <c r="F122"/>
  <c r="J18"/>
  <c r="J16"/>
  <c r="J120"/>
  <c r="E7"/>
  <c r="E85"/>
  <c i="8" r="J41"/>
  <c r="J40"/>
  <c i="1" r="AY105"/>
  <c i="8" r="J39"/>
  <c i="1" r="AX105"/>
  <c i="8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F119"/>
  <c r="E117"/>
  <c r="J96"/>
  <c r="F93"/>
  <c r="E91"/>
  <c r="J25"/>
  <c r="E25"/>
  <c r="J95"/>
  <c r="J24"/>
  <c r="J22"/>
  <c r="E22"/>
  <c r="F122"/>
  <c r="J21"/>
  <c r="J19"/>
  <c r="E19"/>
  <c r="F121"/>
  <c r="J18"/>
  <c r="J16"/>
  <c r="J93"/>
  <c r="E7"/>
  <c r="E111"/>
  <c i="7" r="J41"/>
  <c r="J40"/>
  <c i="1" r="AY103"/>
  <c i="7" r="J39"/>
  <c i="1" r="AX103"/>
  <c i="7" r="BI127"/>
  <c r="BH127"/>
  <c r="BG127"/>
  <c r="BF127"/>
  <c r="T127"/>
  <c r="T126"/>
  <c r="T125"/>
  <c r="R127"/>
  <c r="R126"/>
  <c r="R125"/>
  <c r="P127"/>
  <c r="P126"/>
  <c r="P125"/>
  <c i="1" r="AU103"/>
  <c i="7" r="J122"/>
  <c r="F119"/>
  <c r="E117"/>
  <c r="J96"/>
  <c r="F93"/>
  <c r="E91"/>
  <c r="J25"/>
  <c r="E25"/>
  <c r="J121"/>
  <c r="J24"/>
  <c r="J22"/>
  <c r="E22"/>
  <c r="F122"/>
  <c r="J21"/>
  <c r="J19"/>
  <c r="E19"/>
  <c r="F95"/>
  <c r="J18"/>
  <c r="J16"/>
  <c r="J119"/>
  <c r="E7"/>
  <c r="E111"/>
  <c i="6" r="J41"/>
  <c r="J40"/>
  <c i="1" r="AY102"/>
  <c i="6" r="J39"/>
  <c i="1" r="AX102"/>
  <c i="6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J123"/>
  <c r="F120"/>
  <c r="E118"/>
  <c r="J96"/>
  <c r="F93"/>
  <c r="E91"/>
  <c r="J25"/>
  <c r="E25"/>
  <c r="J95"/>
  <c r="J24"/>
  <c r="J22"/>
  <c r="E22"/>
  <c r="F123"/>
  <c r="J21"/>
  <c r="J19"/>
  <c r="E19"/>
  <c r="F95"/>
  <c r="J18"/>
  <c r="J16"/>
  <c r="J120"/>
  <c r="E7"/>
  <c r="E112"/>
  <c i="5" r="J41"/>
  <c r="J40"/>
  <c i="1" r="AY101"/>
  <c i="5" r="J39"/>
  <c i="1" r="AX101"/>
  <c i="5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2"/>
  <c r="F119"/>
  <c r="E117"/>
  <c r="J96"/>
  <c r="F93"/>
  <c r="E91"/>
  <c r="J25"/>
  <c r="E25"/>
  <c r="J95"/>
  <c r="J24"/>
  <c r="J22"/>
  <c r="E22"/>
  <c r="F96"/>
  <c r="J21"/>
  <c r="J19"/>
  <c r="E19"/>
  <c r="F121"/>
  <c r="J18"/>
  <c r="J16"/>
  <c r="J93"/>
  <c r="E7"/>
  <c r="E85"/>
  <c i="4" r="J41"/>
  <c r="J40"/>
  <c i="1" r="AY99"/>
  <c i="4" r="J39"/>
  <c i="1" r="AX99"/>
  <c i="4" r="BI127"/>
  <c r="BH127"/>
  <c r="BG127"/>
  <c r="BF127"/>
  <c r="T127"/>
  <c r="T126"/>
  <c r="T125"/>
  <c r="R127"/>
  <c r="R126"/>
  <c r="R125"/>
  <c r="P127"/>
  <c r="P126"/>
  <c r="P125"/>
  <c i="1" r="AU99"/>
  <c i="4" r="J122"/>
  <c r="F119"/>
  <c r="E117"/>
  <c r="J96"/>
  <c r="F93"/>
  <c r="E91"/>
  <c r="J25"/>
  <c r="E25"/>
  <c r="J95"/>
  <c r="J24"/>
  <c r="J22"/>
  <c r="E22"/>
  <c r="F122"/>
  <c r="J21"/>
  <c r="J19"/>
  <c r="E19"/>
  <c r="F121"/>
  <c r="J18"/>
  <c r="J16"/>
  <c r="J119"/>
  <c r="E7"/>
  <c r="E111"/>
  <c i="3" r="J41"/>
  <c r="J40"/>
  <c i="1" r="AY98"/>
  <c i="3" r="J39"/>
  <c i="1" r="AX98"/>
  <c i="3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J123"/>
  <c r="F120"/>
  <c r="E118"/>
  <c r="J96"/>
  <c r="F93"/>
  <c r="E91"/>
  <c r="J25"/>
  <c r="E25"/>
  <c r="J122"/>
  <c r="J24"/>
  <c r="J22"/>
  <c r="E22"/>
  <c r="F123"/>
  <c r="J21"/>
  <c r="J19"/>
  <c r="E19"/>
  <c r="F122"/>
  <c r="J18"/>
  <c r="J16"/>
  <c r="J93"/>
  <c r="E7"/>
  <c r="E85"/>
  <c i="2" r="J41"/>
  <c r="J40"/>
  <c i="1" r="AY97"/>
  <c i="2" r="J39"/>
  <c i="1" r="AX97"/>
  <c i="2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J122"/>
  <c r="F119"/>
  <c r="E117"/>
  <c r="J96"/>
  <c r="F93"/>
  <c r="E91"/>
  <c r="J25"/>
  <c r="E25"/>
  <c r="J121"/>
  <c r="J24"/>
  <c r="J22"/>
  <c r="E22"/>
  <c r="F96"/>
  <c r="J21"/>
  <c r="J19"/>
  <c r="E19"/>
  <c r="F121"/>
  <c r="J18"/>
  <c r="J16"/>
  <c r="J93"/>
  <c r="E7"/>
  <c r="E111"/>
  <c i="1" r="L90"/>
  <c r="AM90"/>
  <c r="AM89"/>
  <c r="L89"/>
  <c r="AM87"/>
  <c r="L87"/>
  <c r="L85"/>
  <c r="L84"/>
  <c i="19" r="BK128"/>
  <c i="18" r="BK148"/>
  <c r="J148"/>
  <c r="BK146"/>
  <c r="J145"/>
  <c r="J142"/>
  <c r="J141"/>
  <c r="J140"/>
  <c r="BK136"/>
  <c r="BK134"/>
  <c r="BK129"/>
  <c i="17" r="J153"/>
  <c r="BK151"/>
  <c r="BK147"/>
  <c r="BK145"/>
  <c r="J142"/>
  <c r="BK140"/>
  <c r="BK137"/>
  <c r="J135"/>
  <c r="BK133"/>
  <c r="BK130"/>
  <c r="BK128"/>
  <c r="BK127"/>
  <c i="16" r="BK128"/>
  <c r="J127"/>
  <c i="15" r="BK139"/>
  <c r="BK137"/>
  <c r="BK133"/>
  <c i="14" r="J150"/>
  <c r="BK145"/>
  <c r="BK142"/>
  <c r="J141"/>
  <c r="J140"/>
  <c r="J139"/>
  <c r="J138"/>
  <c r="J135"/>
  <c r="J133"/>
  <c r="BK132"/>
  <c r="BK127"/>
  <c i="12" r="J140"/>
  <c r="BK139"/>
  <c r="J135"/>
  <c r="BK133"/>
  <c i="11" r="J155"/>
  <c r="BK153"/>
  <c r="BK152"/>
  <c r="J151"/>
  <c r="J150"/>
  <c r="J149"/>
  <c r="J148"/>
  <c r="J146"/>
  <c r="BK142"/>
  <c r="BK140"/>
  <c r="BK138"/>
  <c r="BK129"/>
  <c r="BK127"/>
  <c i="10" r="J128"/>
  <c i="9" r="BK143"/>
  <c r="BK141"/>
  <c r="J138"/>
  <c i="8" r="J151"/>
  <c r="BK149"/>
  <c r="J148"/>
  <c r="J147"/>
  <c r="BK146"/>
  <c r="BK145"/>
  <c r="J138"/>
  <c r="J136"/>
  <c r="BK135"/>
  <c r="J134"/>
  <c r="J132"/>
  <c r="BK130"/>
  <c r="BK129"/>
  <c i="7" r="BK127"/>
  <c i="6" r="BK143"/>
  <c r="BK140"/>
  <c r="J133"/>
  <c i="5" r="BK148"/>
  <c r="BK147"/>
  <c r="BK143"/>
  <c r="J142"/>
  <c r="BK141"/>
  <c r="J140"/>
  <c r="BK139"/>
  <c r="BK138"/>
  <c r="J136"/>
  <c r="BK135"/>
  <c r="J129"/>
  <c i="4" r="J127"/>
  <c i="3" r="J144"/>
  <c r="J143"/>
  <c r="BK142"/>
  <c r="BK140"/>
  <c r="BK137"/>
  <c r="J133"/>
  <c r="BK129"/>
  <c i="2" r="BK146"/>
  <c r="BK144"/>
  <c r="J142"/>
  <c r="J140"/>
  <c r="BK139"/>
  <c r="BK138"/>
  <c r="BK136"/>
  <c r="J135"/>
  <c r="J134"/>
  <c r="J133"/>
  <c r="BK130"/>
  <c r="BK128"/>
  <c i="1" r="AS116"/>
  <c r="AS112"/>
  <c r="AS96"/>
  <c i="19" r="J128"/>
  <c r="J127"/>
  <c i="18" r="J146"/>
  <c r="BK145"/>
  <c r="J144"/>
  <c r="BK143"/>
  <c r="BK139"/>
  <c r="J136"/>
  <c r="J133"/>
  <c i="17" r="BK153"/>
  <c r="J152"/>
  <c r="BK149"/>
  <c r="J148"/>
  <c r="J146"/>
  <c r="BK143"/>
  <c r="BK142"/>
  <c r="J138"/>
  <c r="BK135"/>
  <c r="BK134"/>
  <c r="BK131"/>
  <c r="J127"/>
  <c i="16" r="BK127"/>
  <c i="15" r="J140"/>
  <c r="BK138"/>
  <c r="J137"/>
  <c r="BK131"/>
  <c r="J129"/>
  <c i="14" r="J149"/>
  <c r="J147"/>
  <c r="J146"/>
  <c r="J144"/>
  <c r="BK143"/>
  <c r="BK137"/>
  <c r="J136"/>
  <c r="J134"/>
  <c r="J131"/>
  <c r="J129"/>
  <c r="J127"/>
  <c i="13" r="BK127"/>
  <c i="12" r="J142"/>
  <c r="BK140"/>
  <c r="BK138"/>
  <c r="BK135"/>
  <c r="BK129"/>
  <c i="11" r="J154"/>
  <c r="BK151"/>
  <c r="BK149"/>
  <c r="BK143"/>
  <c r="J139"/>
  <c r="J137"/>
  <c r="J135"/>
  <c r="BK134"/>
  <c r="J133"/>
  <c r="BK132"/>
  <c r="J131"/>
  <c i="10" r="J127"/>
  <c i="9" r="BK147"/>
  <c r="J143"/>
  <c r="J142"/>
  <c r="BK138"/>
  <c r="BK129"/>
  <c i="8" r="J152"/>
  <c r="BK151"/>
  <c r="BK148"/>
  <c r="BK147"/>
  <c r="J145"/>
  <c r="J144"/>
  <c r="J143"/>
  <c r="J142"/>
  <c r="BK141"/>
  <c r="BK140"/>
  <c r="J139"/>
  <c r="BK138"/>
  <c r="J137"/>
  <c r="J135"/>
  <c r="BK134"/>
  <c r="BK128"/>
  <c i="7" r="J127"/>
  <c i="6" r="BK144"/>
  <c r="J141"/>
  <c r="BK137"/>
  <c r="BK133"/>
  <c r="BK129"/>
  <c i="5" r="J148"/>
  <c r="J146"/>
  <c r="J145"/>
  <c r="BK140"/>
  <c r="J139"/>
  <c r="J138"/>
  <c r="BK137"/>
  <c r="J135"/>
  <c r="BK134"/>
  <c r="J133"/>
  <c r="J132"/>
  <c r="J131"/>
  <c r="BK129"/>
  <c r="J127"/>
  <c i="3" r="J137"/>
  <c r="BK133"/>
  <c r="J129"/>
  <c i="2" r="BK145"/>
  <c r="BK143"/>
  <c r="J141"/>
  <c r="BK140"/>
  <c r="BK133"/>
  <c r="BK132"/>
  <c r="J130"/>
  <c r="J128"/>
  <c i="1" r="AS100"/>
  <c i="19" r="BK127"/>
  <c i="18" r="BK144"/>
  <c r="J143"/>
  <c r="BK142"/>
  <c r="BK141"/>
  <c r="BK133"/>
  <c r="J129"/>
  <c i="17" r="J149"/>
  <c r="J145"/>
  <c r="J144"/>
  <c r="J143"/>
  <c r="J141"/>
  <c r="J137"/>
  <c r="BK136"/>
  <c r="J132"/>
  <c r="J131"/>
  <c i="16" r="J128"/>
  <c i="15" r="BK140"/>
  <c r="J139"/>
  <c r="BK136"/>
  <c r="J133"/>
  <c r="BK129"/>
  <c i="14" r="BK149"/>
  <c r="BK147"/>
  <c r="BK146"/>
  <c r="BK144"/>
  <c r="J143"/>
  <c r="BK139"/>
  <c r="BK138"/>
  <c r="BK136"/>
  <c r="BK135"/>
  <c r="BK134"/>
  <c r="BK133"/>
  <c r="BK131"/>
  <c r="BK129"/>
  <c r="J128"/>
  <c i="13" r="J127"/>
  <c i="12" r="BK142"/>
  <c r="BK141"/>
  <c r="J141"/>
  <c r="J139"/>
  <c r="J138"/>
  <c r="J133"/>
  <c r="J129"/>
  <c i="11" r="BK155"/>
  <c r="BK154"/>
  <c r="BK150"/>
  <c r="BK146"/>
  <c r="J144"/>
  <c r="J143"/>
  <c r="BK141"/>
  <c r="J140"/>
  <c r="J138"/>
  <c r="BK137"/>
  <c r="J136"/>
  <c r="BK135"/>
  <c r="BK133"/>
  <c r="BK130"/>
  <c r="J127"/>
  <c i="10" r="BK128"/>
  <c i="9" r="J146"/>
  <c r="BK145"/>
  <c r="BK144"/>
  <c r="BK142"/>
  <c r="J141"/>
  <c r="J134"/>
  <c i="8" r="BK153"/>
  <c r="J149"/>
  <c r="BK144"/>
  <c r="BK142"/>
  <c r="J140"/>
  <c r="BK137"/>
  <c r="BK136"/>
  <c r="J133"/>
  <c r="J130"/>
  <c r="BK127"/>
  <c i="6" r="J144"/>
  <c r="J142"/>
  <c r="BK141"/>
  <c i="5" r="J147"/>
  <c r="BK146"/>
  <c r="J144"/>
  <c r="J141"/>
  <c r="J137"/>
  <c r="J134"/>
  <c r="BK133"/>
  <c r="BK131"/>
  <c r="J128"/>
  <c i="3" r="J141"/>
  <c r="J140"/>
  <c i="2" r="J149"/>
  <c r="J148"/>
  <c r="BK147"/>
  <c r="J146"/>
  <c r="J144"/>
  <c r="BK137"/>
  <c r="BK135"/>
  <c r="J132"/>
  <c r="BK131"/>
  <c r="J127"/>
  <c i="1" r="AS108"/>
  <c r="AS104"/>
  <c i="18" r="BK140"/>
  <c r="J139"/>
  <c r="J134"/>
  <c i="17" r="BK152"/>
  <c r="J151"/>
  <c r="BK148"/>
  <c r="J147"/>
  <c r="BK146"/>
  <c r="BK144"/>
  <c r="BK141"/>
  <c r="J140"/>
  <c r="BK138"/>
  <c r="J136"/>
  <c r="J134"/>
  <c r="J133"/>
  <c r="BK132"/>
  <c r="J130"/>
  <c r="J128"/>
  <c i="15" r="J138"/>
  <c r="J136"/>
  <c r="J131"/>
  <c i="14" r="BK150"/>
  <c r="J145"/>
  <c r="J142"/>
  <c r="BK141"/>
  <c r="BK140"/>
  <c r="J137"/>
  <c r="J132"/>
  <c r="BK128"/>
  <c i="11" r="J153"/>
  <c r="J152"/>
  <c r="BK148"/>
  <c r="BK144"/>
  <c r="J142"/>
  <c r="J141"/>
  <c r="BK139"/>
  <c r="BK136"/>
  <c r="J134"/>
  <c r="J132"/>
  <c r="BK131"/>
  <c r="J130"/>
  <c r="J129"/>
  <c i="10" r="BK127"/>
  <c i="9" r="J147"/>
  <c r="BK146"/>
  <c r="J145"/>
  <c r="J144"/>
  <c r="BK134"/>
  <c r="J129"/>
  <c i="8" r="J153"/>
  <c r="BK152"/>
  <c r="J146"/>
  <c r="BK143"/>
  <c r="J141"/>
  <c r="BK139"/>
  <c r="BK133"/>
  <c r="BK132"/>
  <c r="J129"/>
  <c r="J128"/>
  <c r="J127"/>
  <c i="6" r="J143"/>
  <c r="BK142"/>
  <c r="J140"/>
  <c r="J137"/>
  <c r="J129"/>
  <c i="5" r="BK145"/>
  <c r="BK144"/>
  <c r="J143"/>
  <c r="BK142"/>
  <c r="BK136"/>
  <c r="BK132"/>
  <c r="BK128"/>
  <c r="BK127"/>
  <c i="4" r="BK127"/>
  <c i="3" r="BK144"/>
  <c r="BK143"/>
  <c r="J142"/>
  <c r="BK141"/>
  <c i="2" r="BK149"/>
  <c r="BK148"/>
  <c r="J147"/>
  <c r="J145"/>
  <c r="J143"/>
  <c r="BK142"/>
  <c r="BK141"/>
  <c r="J139"/>
  <c r="J138"/>
  <c r="J137"/>
  <c r="J136"/>
  <c r="BK134"/>
  <c r="J131"/>
  <c r="BK127"/>
  <c i="13" r="F40"/>
  <c i="1" r="BC111"/>
  <c i="13" r="J38"/>
  <c i="1" r="AW111"/>
  <c i="7" r="F39"/>
  <c i="1" r="BB103"/>
  <c i="4" r="F41"/>
  <c i="1" r="BD99"/>
  <c i="7" r="J38"/>
  <c i="1" r="AW103"/>
  <c i="4" r="F39"/>
  <c i="1" r="BB99"/>
  <c i="7" r="F41"/>
  <c i="1" r="BD103"/>
  <c i="4" r="F38"/>
  <c i="1" r="BA99"/>
  <c i="13" r="F41"/>
  <c i="1" r="BD111"/>
  <c i="13" r="F39"/>
  <c i="1" r="BB111"/>
  <c i="7" r="F40"/>
  <c i="1" r="BC103"/>
  <c i="4" r="F40"/>
  <c i="1" r="BC99"/>
  <c i="2" l="1" r="R126"/>
  <c r="R125"/>
  <c i="3" r="T128"/>
  <c r="T127"/>
  <c r="T126"/>
  <c i="5" r="P126"/>
  <c r="P125"/>
  <c i="1" r="AU101"/>
  <c i="6" r="P128"/>
  <c r="P127"/>
  <c r="P126"/>
  <c i="1" r="AU102"/>
  <c i="8" r="T126"/>
  <c r="T125"/>
  <c i="9" r="R128"/>
  <c r="R127"/>
  <c r="R126"/>
  <c i="10" r="T126"/>
  <c r="T125"/>
  <c i="11" r="BK126"/>
  <c r="BK125"/>
  <c r="J125"/>
  <c r="J100"/>
  <c i="14" r="R126"/>
  <c r="R125"/>
  <c i="15" r="R128"/>
  <c r="R127"/>
  <c r="R126"/>
  <c i="16" r="T126"/>
  <c r="T125"/>
  <c i="17" r="T126"/>
  <c r="T125"/>
  <c i="2" r="T126"/>
  <c r="T125"/>
  <c i="3" r="P128"/>
  <c r="P127"/>
  <c r="P126"/>
  <c i="1" r="AU98"/>
  <c i="5" r="T126"/>
  <c r="T125"/>
  <c i="6" r="R128"/>
  <c r="R127"/>
  <c r="R126"/>
  <c i="8" r="BK126"/>
  <c r="J126"/>
  <c r="J101"/>
  <c i="9" r="T128"/>
  <c r="T127"/>
  <c r="T126"/>
  <c i="10" r="BK126"/>
  <c r="J126"/>
  <c r="J101"/>
  <c r="R126"/>
  <c r="R125"/>
  <c i="11" r="T126"/>
  <c r="T125"/>
  <c i="12" r="R128"/>
  <c r="R127"/>
  <c r="R126"/>
  <c i="14" r="P126"/>
  <c r="P125"/>
  <c i="1" r="AU113"/>
  <c i="15" r="BK128"/>
  <c r="BK127"/>
  <c r="BK126"/>
  <c r="J126"/>
  <c r="J100"/>
  <c i="16" r="R126"/>
  <c r="R125"/>
  <c i="17" r="BK126"/>
  <c r="J126"/>
  <c r="J101"/>
  <c i="18" r="P128"/>
  <c r="P127"/>
  <c r="P126"/>
  <c i="1" r="AU118"/>
  <c i="2" r="P126"/>
  <c r="P125"/>
  <c i="1" r="AU97"/>
  <c i="3" r="R128"/>
  <c r="R127"/>
  <c r="R126"/>
  <c i="5" r="R126"/>
  <c r="R125"/>
  <c i="6" r="T128"/>
  <c r="T127"/>
  <c r="T126"/>
  <c i="8" r="R126"/>
  <c r="R125"/>
  <c i="9" r="BK128"/>
  <c r="J128"/>
  <c r="J102"/>
  <c i="10" r="P126"/>
  <c r="P125"/>
  <c i="1" r="AU107"/>
  <c i="11" r="P126"/>
  <c r="P125"/>
  <c i="1" r="AU109"/>
  <c i="12" r="T128"/>
  <c r="T127"/>
  <c r="T126"/>
  <c i="14" r="BK126"/>
  <c r="J126"/>
  <c r="J101"/>
  <c i="15" r="P128"/>
  <c r="P127"/>
  <c r="P126"/>
  <c i="1" r="AU114"/>
  <c i="16" r="BK126"/>
  <c r="J126"/>
  <c r="J101"/>
  <c r="P126"/>
  <c r="P125"/>
  <c i="1" r="AU115"/>
  <c i="17" r="P126"/>
  <c r="P125"/>
  <c i="1" r="AU117"/>
  <c i="18" r="BK128"/>
  <c r="J128"/>
  <c r="J102"/>
  <c r="R128"/>
  <c r="R127"/>
  <c r="R126"/>
  <c i="2" r="BK126"/>
  <c r="J126"/>
  <c r="J101"/>
  <c i="3" r="BK128"/>
  <c r="J128"/>
  <c r="J102"/>
  <c i="5" r="BK126"/>
  <c r="J126"/>
  <c r="J101"/>
  <c i="6" r="BK128"/>
  <c r="J128"/>
  <c r="J102"/>
  <c i="8" r="P126"/>
  <c r="P125"/>
  <c i="1" r="AU105"/>
  <c i="9" r="P128"/>
  <c r="P127"/>
  <c r="P126"/>
  <c i="1" r="AU106"/>
  <c i="11" r="R126"/>
  <c r="R125"/>
  <c i="12" r="BK128"/>
  <c r="J128"/>
  <c r="J102"/>
  <c i="14" r="T126"/>
  <c r="T125"/>
  <c i="15" r="T128"/>
  <c r="T127"/>
  <c r="T126"/>
  <c i="17" r="R126"/>
  <c r="R125"/>
  <c i="18" r="T128"/>
  <c r="T127"/>
  <c r="T126"/>
  <c i="19" r="BK126"/>
  <c r="J126"/>
  <c r="J101"/>
  <c r="P126"/>
  <c r="P125"/>
  <c i="1" r="AU119"/>
  <c i="19" r="R126"/>
  <c r="R125"/>
  <c r="T126"/>
  <c r="T125"/>
  <c i="2" r="J95"/>
  <c r="J119"/>
  <c r="F122"/>
  <c r="BE128"/>
  <c r="BE132"/>
  <c r="BE136"/>
  <c r="BE144"/>
  <c r="BE145"/>
  <c i="3" r="J120"/>
  <c r="BE133"/>
  <c r="BE137"/>
  <c r="BE140"/>
  <c r="BE142"/>
  <c i="4" r="J93"/>
  <c r="F96"/>
  <c i="5" r="J119"/>
  <c r="F122"/>
  <c r="BE133"/>
  <c r="BE134"/>
  <c r="BE137"/>
  <c r="BE138"/>
  <c r="BE140"/>
  <c r="BE147"/>
  <c r="BE148"/>
  <c i="6" r="E85"/>
  <c r="F122"/>
  <c i="7" r="F121"/>
  <c r="BK126"/>
  <c r="J126"/>
  <c r="J101"/>
  <c i="8" r="E85"/>
  <c r="F95"/>
  <c r="J119"/>
  <c r="BE135"/>
  <c r="BE147"/>
  <c i="9" r="F96"/>
  <c r="J122"/>
  <c r="BE138"/>
  <c i="10" r="F96"/>
  <c i="11" r="F96"/>
  <c r="BE137"/>
  <c r="BE140"/>
  <c r="BE151"/>
  <c r="BE153"/>
  <c r="BE155"/>
  <c i="13" r="F95"/>
  <c r="BE127"/>
  <c r="BK126"/>
  <c r="J126"/>
  <c r="J101"/>
  <c i="14" r="E85"/>
  <c r="F95"/>
  <c r="BE132"/>
  <c r="BE133"/>
  <c r="BE135"/>
  <c r="BE138"/>
  <c r="BE142"/>
  <c r="BE143"/>
  <c r="BE145"/>
  <c r="BE147"/>
  <c i="15" r="F96"/>
  <c r="J120"/>
  <c r="BE138"/>
  <c r="BE139"/>
  <c r="BE140"/>
  <c i="16" r="F95"/>
  <c r="F96"/>
  <c i="17" r="E111"/>
  <c r="J119"/>
  <c r="J121"/>
  <c r="BE135"/>
  <c r="BE137"/>
  <c r="BE141"/>
  <c r="BE143"/>
  <c r="BE145"/>
  <c r="BE152"/>
  <c i="18" r="J93"/>
  <c r="F96"/>
  <c r="E112"/>
  <c r="F122"/>
  <c r="BE143"/>
  <c i="2" r="F95"/>
  <c r="BE127"/>
  <c r="BE133"/>
  <c r="BE138"/>
  <c r="BE141"/>
  <c r="BE142"/>
  <c i="3" r="F95"/>
  <c r="E112"/>
  <c r="BE129"/>
  <c r="BE141"/>
  <c r="BE144"/>
  <c i="4" r="J121"/>
  <c i="5" r="BE128"/>
  <c r="BE135"/>
  <c r="BE139"/>
  <c r="BE142"/>
  <c i="6" r="J93"/>
  <c r="F96"/>
  <c r="J122"/>
  <c r="BE129"/>
  <c r="BE133"/>
  <c r="BE137"/>
  <c r="BE140"/>
  <c i="7" r="J93"/>
  <c r="F96"/>
  <c i="8" r="F96"/>
  <c r="J121"/>
  <c r="BE128"/>
  <c r="BE129"/>
  <c r="BE134"/>
  <c r="BE138"/>
  <c r="BE140"/>
  <c r="BE144"/>
  <c r="BE145"/>
  <c r="BE146"/>
  <c r="BE148"/>
  <c r="BE151"/>
  <c r="BE153"/>
  <c i="9" r="F95"/>
  <c r="BE134"/>
  <c r="BE142"/>
  <c r="BE144"/>
  <c r="BE146"/>
  <c i="10" r="F95"/>
  <c r="J119"/>
  <c i="11" r="J93"/>
  <c r="E111"/>
  <c r="F121"/>
  <c r="BE127"/>
  <c r="BE131"/>
  <c r="BE133"/>
  <c r="BE138"/>
  <c r="BE142"/>
  <c i="12" r="J93"/>
  <c r="F96"/>
  <c r="J122"/>
  <c r="BE139"/>
  <c r="BE140"/>
  <c r="BE142"/>
  <c i="13" r="J95"/>
  <c i="14" r="J95"/>
  <c r="F122"/>
  <c r="BE144"/>
  <c i="15" r="F95"/>
  <c r="BE129"/>
  <c r="BE136"/>
  <c i="16" r="J93"/>
  <c r="J95"/>
  <c r="E111"/>
  <c i="17" r="F95"/>
  <c r="F96"/>
  <c r="BE128"/>
  <c r="BE130"/>
  <c r="BE131"/>
  <c r="BE138"/>
  <c r="BE148"/>
  <c r="BE149"/>
  <c r="BE151"/>
  <c r="BE153"/>
  <c i="18" r="BE142"/>
  <c i="19" r="J95"/>
  <c r="BE128"/>
  <c i="2" r="E85"/>
  <c r="BE130"/>
  <c r="BE134"/>
  <c r="BE135"/>
  <c r="BE137"/>
  <c r="BE139"/>
  <c r="BE146"/>
  <c r="BE149"/>
  <c i="3" r="J95"/>
  <c i="4" r="E85"/>
  <c r="BE127"/>
  <c i="5" r="F95"/>
  <c r="E111"/>
  <c r="J121"/>
  <c r="BE141"/>
  <c r="BE143"/>
  <c r="BE146"/>
  <c i="6" r="BE141"/>
  <c r="BE142"/>
  <c i="7" r="E85"/>
  <c r="J95"/>
  <c r="BE127"/>
  <c i="8" r="BE130"/>
  <c r="BE132"/>
  <c r="BE139"/>
  <c r="BE149"/>
  <c i="9" r="J93"/>
  <c r="E112"/>
  <c r="BE141"/>
  <c r="BE145"/>
  <c i="10" r="E85"/>
  <c r="J95"/>
  <c r="BE127"/>
  <c r="BE128"/>
  <c i="11" r="J95"/>
  <c r="BE129"/>
  <c r="BE139"/>
  <c r="BE141"/>
  <c r="BE144"/>
  <c r="BE146"/>
  <c r="BE148"/>
  <c r="BE149"/>
  <c r="BE150"/>
  <c r="BE152"/>
  <c i="12" r="F95"/>
  <c r="BE133"/>
  <c r="BE135"/>
  <c r="BE141"/>
  <c i="13" r="J93"/>
  <c r="F96"/>
  <c i="14" r="J119"/>
  <c r="BE134"/>
  <c r="BE139"/>
  <c r="BE149"/>
  <c r="BE150"/>
  <c i="15" r="J95"/>
  <c r="BE131"/>
  <c r="BE133"/>
  <c i="16" r="BE128"/>
  <c i="17" r="BE127"/>
  <c r="BE133"/>
  <c r="BE136"/>
  <c r="BE140"/>
  <c r="BE144"/>
  <c r="BE146"/>
  <c r="BE147"/>
  <c i="18" r="J95"/>
  <c r="BE140"/>
  <c r="BE141"/>
  <c r="BE146"/>
  <c r="BE148"/>
  <c i="19" r="E85"/>
  <c r="F95"/>
  <c r="J119"/>
  <c i="2" r="BE131"/>
  <c r="BE140"/>
  <c r="BE143"/>
  <c r="BE147"/>
  <c r="BE148"/>
  <c i="3" r="F96"/>
  <c r="BE143"/>
  <c i="4" r="F95"/>
  <c r="BK126"/>
  <c r="BK125"/>
  <c r="J125"/>
  <c i="5" r="BE127"/>
  <c r="BE129"/>
  <c r="BE131"/>
  <c r="BE132"/>
  <c r="BE136"/>
  <c r="BE144"/>
  <c r="BE145"/>
  <c i="6" r="BE143"/>
  <c r="BE144"/>
  <c i="8" r="BE127"/>
  <c r="BE133"/>
  <c r="BE136"/>
  <c r="BE137"/>
  <c r="BE141"/>
  <c r="BE142"/>
  <c r="BE143"/>
  <c r="BE152"/>
  <c i="9" r="BE129"/>
  <c r="BE143"/>
  <c r="BE147"/>
  <c i="11" r="BE130"/>
  <c r="BE132"/>
  <c r="BE134"/>
  <c r="BE135"/>
  <c r="BE136"/>
  <c r="BE143"/>
  <c r="BE154"/>
  <c i="12" r="E85"/>
  <c r="BE129"/>
  <c r="BE138"/>
  <c i="13" r="E85"/>
  <c i="14" r="BE127"/>
  <c r="BE128"/>
  <c r="BE129"/>
  <c r="BE131"/>
  <c r="BE136"/>
  <c r="BE137"/>
  <c r="BE140"/>
  <c r="BE141"/>
  <c r="BE146"/>
  <c i="15" r="E85"/>
  <c r="BE137"/>
  <c i="16" r="BE127"/>
  <c i="17" r="BE132"/>
  <c r="BE134"/>
  <c r="BE142"/>
  <c i="18" r="BE129"/>
  <c r="BE133"/>
  <c r="BE134"/>
  <c r="BE136"/>
  <c r="BE139"/>
  <c r="BE144"/>
  <c r="BE145"/>
  <c i="19" r="F96"/>
  <c r="BE127"/>
  <c i="2" r="J38"/>
  <c i="1" r="AW97"/>
  <c i="9" r="F41"/>
  <c i="1" r="BD106"/>
  <c i="10" r="F40"/>
  <c i="1" r="BC107"/>
  <c i="11" r="J38"/>
  <c i="1" r="AW109"/>
  <c i="17" r="F39"/>
  <c i="1" r="BB117"/>
  <c i="6" r="F38"/>
  <c i="1" r="BA102"/>
  <c i="8" r="F40"/>
  <c i="1" r="BC105"/>
  <c i="12" r="F39"/>
  <c i="1" r="BB110"/>
  <c i="15" r="F41"/>
  <c i="1" r="BD114"/>
  <c i="16" r="F39"/>
  <c i="1" r="BB115"/>
  <c i="18" r="F40"/>
  <c i="1" r="BC118"/>
  <c i="2" r="F41"/>
  <c i="1" r="BD97"/>
  <c i="3" r="F38"/>
  <c i="1" r="BA98"/>
  <c i="9" r="J38"/>
  <c i="1" r="AW106"/>
  <c i="11" r="F41"/>
  <c i="1" r="BD109"/>
  <c i="15" r="J38"/>
  <c i="1" r="AW114"/>
  <c i="16" r="F38"/>
  <c i="1" r="BA115"/>
  <c i="16" r="F41"/>
  <c i="1" r="BD115"/>
  <c i="18" r="F38"/>
  <c i="1" r="BA118"/>
  <c i="19" r="F41"/>
  <c i="1" r="BD119"/>
  <c i="2" r="F40"/>
  <c i="1" r="BC97"/>
  <c i="5" r="F40"/>
  <c i="1" r="BC101"/>
  <c i="9" r="F40"/>
  <c i="1" r="BC106"/>
  <c i="10" r="F38"/>
  <c i="1" r="BA107"/>
  <c i="11" r="F40"/>
  <c i="1" r="BC109"/>
  <c i="15" r="F38"/>
  <c i="1" r="BA114"/>
  <c i="15" r="F40"/>
  <c i="1" r="BC114"/>
  <c i="17" r="F38"/>
  <c i="1" r="BA117"/>
  <c i="18" r="J38"/>
  <c i="1" r="AW118"/>
  <c i="19" r="F38"/>
  <c i="1" r="BA119"/>
  <c i="19" r="F39"/>
  <c i="1" r="BB119"/>
  <c i="4" r="J38"/>
  <c i="1" r="AW99"/>
  <c i="7" r="F38"/>
  <c i="1" r="BA103"/>
  <c r="AS95"/>
  <c r="AS94"/>
  <c i="5" r="F41"/>
  <c i="1" r="BD101"/>
  <c i="6" r="F40"/>
  <c i="1" r="BC102"/>
  <c i="8" r="F41"/>
  <c i="1" r="BD105"/>
  <c i="9" r="F38"/>
  <c i="1" r="BA106"/>
  <c i="14" r="J38"/>
  <c i="1" r="AW113"/>
  <c i="2" r="F39"/>
  <c i="1" r="BB97"/>
  <c i="14" r="F40"/>
  <c i="1" r="BC113"/>
  <c i="17" r="F41"/>
  <c i="1" r="BD117"/>
  <c i="3" r="F41"/>
  <c i="1" r="BD98"/>
  <c i="5" r="J38"/>
  <c i="1" r="AW101"/>
  <c i="6" r="J38"/>
  <c i="1" r="AW102"/>
  <c i="8" r="F39"/>
  <c i="1" r="BB105"/>
  <c i="10" r="J38"/>
  <c i="1" r="AW107"/>
  <c i="11" r="F38"/>
  <c i="1" r="BA109"/>
  <c r="AU108"/>
  <c i="8" r="J38"/>
  <c i="1" r="AW105"/>
  <c i="7" r="J37"/>
  <c i="1" r="AV103"/>
  <c r="AT103"/>
  <c i="4" r="J34"/>
  <c i="1" r="AG99"/>
  <c i="13" r="F38"/>
  <c i="1" r="BA111"/>
  <c i="3" r="F39"/>
  <c i="1" r="BB98"/>
  <c i="5" r="F38"/>
  <c i="1" r="BA101"/>
  <c i="8" r="F38"/>
  <c i="1" r="BA105"/>
  <c i="15" r="F39"/>
  <c i="1" r="BB114"/>
  <c i="16" r="F40"/>
  <c i="1" r="BC115"/>
  <c i="3" r="F40"/>
  <c i="1" r="BC98"/>
  <c i="5" r="F39"/>
  <c i="1" r="BB101"/>
  <c i="6" r="F41"/>
  <c i="1" r="BD102"/>
  <c i="9" r="F39"/>
  <c i="1" r="BB106"/>
  <c i="10" r="F39"/>
  <c i="1" r="BB107"/>
  <c i="11" r="F39"/>
  <c i="1" r="BB109"/>
  <c i="14" r="F38"/>
  <c i="1" r="BA113"/>
  <c i="2" r="F38"/>
  <c i="1" r="BA97"/>
  <c i="12" r="F38"/>
  <c i="1" r="BA110"/>
  <c i="12" r="F41"/>
  <c i="1" r="BD110"/>
  <c i="14" r="F39"/>
  <c i="1" r="BB113"/>
  <c i="17" r="F40"/>
  <c i="1" r="BC117"/>
  <c i="18" r="F39"/>
  <c i="1" r="BB118"/>
  <c i="19" r="J38"/>
  <c i="1" r="AW119"/>
  <c i="3" r="J38"/>
  <c i="1" r="AW98"/>
  <c i="6" r="F39"/>
  <c i="1" r="BB102"/>
  <c i="10" r="F41"/>
  <c i="1" r="BD107"/>
  <c i="12" r="J38"/>
  <c i="1" r="AW110"/>
  <c i="12" r="F40"/>
  <c i="1" r="BC110"/>
  <c i="14" r="F41"/>
  <c i="1" r="BD113"/>
  <c i="16" r="J38"/>
  <c i="1" r="AW115"/>
  <c i="17" r="J38"/>
  <c i="1" r="AW117"/>
  <c i="18" r="F41"/>
  <c i="1" r="BD118"/>
  <c i="19" r="F40"/>
  <c i="1" r="BC119"/>
  <c i="13" r="J37"/>
  <c i="1" r="AV111"/>
  <c r="AT111"/>
  <c i="4" r="F37"/>
  <c i="1" r="AZ99"/>
  <c i="2" l="1" r="BK125"/>
  <c r="J125"/>
  <c r="J100"/>
  <c i="3" r="BK127"/>
  <c r="J127"/>
  <c r="J101"/>
  <c i="4" r="J126"/>
  <c r="J101"/>
  <c i="7" r="BK125"/>
  <c r="J125"/>
  <c r="J100"/>
  <c i="9" r="BK127"/>
  <c r="BK126"/>
  <c r="J126"/>
  <c i="10" r="BK125"/>
  <c r="J125"/>
  <c i="11" r="J126"/>
  <c r="J101"/>
  <c i="15" r="J127"/>
  <c r="J101"/>
  <c i="17" r="BK125"/>
  <c r="J125"/>
  <c i="6" r="BK127"/>
  <c r="J127"/>
  <c r="J101"/>
  <c i="8" r="BK125"/>
  <c r="J125"/>
  <c i="12" r="BK127"/>
  <c r="J127"/>
  <c r="J101"/>
  <c i="13" r="BK125"/>
  <c r="J125"/>
  <c i="14" r="BK125"/>
  <c r="J125"/>
  <c r="J100"/>
  <c i="15" r="J128"/>
  <c r="J102"/>
  <c i="18" r="BK127"/>
  <c r="J127"/>
  <c r="J101"/>
  <c i="4" r="J100"/>
  <c i="5" r="BK125"/>
  <c r="J125"/>
  <c i="16" r="BK125"/>
  <c r="J125"/>
  <c i="19" r="BK125"/>
  <c r="J125"/>
  <c r="J100"/>
  <c i="9" r="J34"/>
  <c i="1" r="AG106"/>
  <c i="15" r="J34"/>
  <c i="1" r="AG114"/>
  <c i="17" r="J34"/>
  <c i="1" r="AG117"/>
  <c i="11" r="J34"/>
  <c i="1" r="AG109"/>
  <c i="4" r="J37"/>
  <c i="1" r="AV99"/>
  <c r="AT99"/>
  <c r="BC100"/>
  <c r="AY100"/>
  <c i="3" r="F37"/>
  <c i="1" r="AZ98"/>
  <c r="BD96"/>
  <c r="BB100"/>
  <c r="AX100"/>
  <c r="AU112"/>
  <c r="BD116"/>
  <c i="9" r="F37"/>
  <c i="1" r="AZ106"/>
  <c i="16" r="F37"/>
  <c i="1" r="AZ115"/>
  <c i="17" r="J37"/>
  <c i="1" r="AV117"/>
  <c r="AT117"/>
  <c r="AU116"/>
  <c i="15" r="F37"/>
  <c i="1" r="AZ114"/>
  <c r="BB96"/>
  <c r="AX96"/>
  <c r="BB108"/>
  <c r="AX108"/>
  <c i="2" r="J37"/>
  <c i="1" r="AV97"/>
  <c r="AT97"/>
  <c i="12" r="F37"/>
  <c i="1" r="AZ110"/>
  <c i="19" r="F37"/>
  <c i="1" r="AZ119"/>
  <c i="10" r="J34"/>
  <c i="1" r="AG107"/>
  <c i="13" r="F37"/>
  <c i="1" r="AZ111"/>
  <c i="13" r="J34"/>
  <c i="1" r="AG111"/>
  <c r="AN111"/>
  <c i="5" r="J34"/>
  <c i="1" r="AG101"/>
  <c i="16" r="J34"/>
  <c i="1" r="AG115"/>
  <c r="BC96"/>
  <c r="AY96"/>
  <c r="BA108"/>
  <c r="AW108"/>
  <c r="BA116"/>
  <c r="AW116"/>
  <c i="14" r="J37"/>
  <c i="1" r="AV113"/>
  <c r="AT113"/>
  <c r="BD108"/>
  <c i="5" r="F37"/>
  <c i="1" r="AZ101"/>
  <c i="12" r="J37"/>
  <c i="1" r="AV110"/>
  <c r="AT110"/>
  <c i="18" r="J37"/>
  <c i="1" r="AV118"/>
  <c r="AT118"/>
  <c r="BC108"/>
  <c r="AY108"/>
  <c i="6" r="F37"/>
  <c i="1" r="AZ102"/>
  <c i="19" r="J37"/>
  <c i="1" r="AV119"/>
  <c r="AT119"/>
  <c r="BC104"/>
  <c r="AY104"/>
  <c r="BB116"/>
  <c r="AX116"/>
  <c i="9" r="J37"/>
  <c i="1" r="AV106"/>
  <c r="AT106"/>
  <c i="18" r="F37"/>
  <c i="1" r="AZ118"/>
  <c i="8" r="J34"/>
  <c i="1" r="AG105"/>
  <c i="7" r="F37"/>
  <c i="1" r="AZ103"/>
  <c r="AU96"/>
  <c r="BB104"/>
  <c r="AX104"/>
  <c r="BA112"/>
  <c r="AW112"/>
  <c i="10" r="F37"/>
  <c i="1" r="AZ107"/>
  <c i="16" r="J37"/>
  <c i="1" r="AV115"/>
  <c r="AT115"/>
  <c r="AU100"/>
  <c r="BA104"/>
  <c r="AW104"/>
  <c r="BC112"/>
  <c r="AY112"/>
  <c i="3" r="J37"/>
  <c i="1" r="AV98"/>
  <c r="AT98"/>
  <c i="10" r="J37"/>
  <c i="1" r="AV107"/>
  <c r="AT107"/>
  <c i="11" r="F37"/>
  <c i="1" r="AZ109"/>
  <c r="BD100"/>
  <c r="BD104"/>
  <c r="BC116"/>
  <c r="AY116"/>
  <c i="17" r="F37"/>
  <c i="1" r="AZ117"/>
  <c r="BA100"/>
  <c r="AW100"/>
  <c r="BB112"/>
  <c r="AX112"/>
  <c i="8" r="F37"/>
  <c i="1" r="AZ105"/>
  <c i="11" r="J37"/>
  <c i="1" r="AV109"/>
  <c r="AT109"/>
  <c i="6" r="J37"/>
  <c i="1" r="AV102"/>
  <c r="AT102"/>
  <c i="2" r="F37"/>
  <c i="1" r="AZ97"/>
  <c i="15" r="J37"/>
  <c i="1" r="AV114"/>
  <c r="AT114"/>
  <c r="BA96"/>
  <c r="BA95"/>
  <c r="BA94"/>
  <c r="W30"/>
  <c r="AU104"/>
  <c r="BD112"/>
  <c i="8" r="J37"/>
  <c i="1" r="AV105"/>
  <c r="AT105"/>
  <c i="5" r="J37"/>
  <c i="1" r="AV101"/>
  <c r="AT101"/>
  <c i="14" r="F37"/>
  <c i="1" r="AZ113"/>
  <c i="5" l="1" r="J43"/>
  <c i="10" r="J43"/>
  <c i="11" r="J43"/>
  <c i="15" r="J43"/>
  <c i="9" r="J43"/>
  <c i="16" r="J43"/>
  <c i="17" r="J43"/>
  <c i="8" r="J43"/>
  <c i="3" r="BK126"/>
  <c r="J126"/>
  <c i="4" r="J43"/>
  <c i="5" r="J100"/>
  <c i="8" r="J100"/>
  <c i="9" r="J100"/>
  <c i="10" r="J100"/>
  <c i="13" r="J43"/>
  <c r="J100"/>
  <c i="9" r="J127"/>
  <c r="J101"/>
  <c i="12" r="BK126"/>
  <c r="J126"/>
  <c r="J100"/>
  <c i="17" r="J100"/>
  <c i="18" r="BK126"/>
  <c r="J126"/>
  <c r="J100"/>
  <c i="16" r="J100"/>
  <c i="6" r="BK126"/>
  <c r="J126"/>
  <c r="J100"/>
  <c i="1" r="AN99"/>
  <c r="AN106"/>
  <c r="AN114"/>
  <c r="AN117"/>
  <c r="AN109"/>
  <c r="BD95"/>
  <c r="BD94"/>
  <c r="W33"/>
  <c r="AN107"/>
  <c r="AN101"/>
  <c r="AN115"/>
  <c r="AN105"/>
  <c r="AU95"/>
  <c r="AU94"/>
  <c r="AZ116"/>
  <c r="AV116"/>
  <c r="AT116"/>
  <c r="AZ100"/>
  <c r="AV100"/>
  <c r="AT100"/>
  <c r="AG104"/>
  <c r="BB95"/>
  <c r="AX95"/>
  <c r="AW94"/>
  <c r="AK30"/>
  <c r="BC95"/>
  <c r="AY95"/>
  <c i="19" r="J34"/>
  <c i="1" r="AG119"/>
  <c r="AN119"/>
  <c r="AZ108"/>
  <c r="AV108"/>
  <c r="AT108"/>
  <c r="AZ96"/>
  <c r="AV96"/>
  <c r="AZ104"/>
  <c r="AV104"/>
  <c r="AT104"/>
  <c r="AW96"/>
  <c i="2" r="J34"/>
  <c i="1" r="AG97"/>
  <c r="AN97"/>
  <c r="AZ112"/>
  <c r="AV112"/>
  <c r="AT112"/>
  <c i="3" r="J34"/>
  <c i="1" r="AG98"/>
  <c r="AN98"/>
  <c i="14" r="J34"/>
  <c i="1" r="AG113"/>
  <c r="AN113"/>
  <c r="AW95"/>
  <c i="7" r="J34"/>
  <c i="1" r="AG103"/>
  <c r="AN103"/>
  <c i="2" l="1" r="J43"/>
  <c i="3" r="J100"/>
  <c r="J43"/>
  <c i="7" r="J43"/>
  <c i="19" r="J43"/>
  <c i="14" r="J43"/>
  <c i="1" r="AN104"/>
  <c r="BC94"/>
  <c r="W32"/>
  <c r="AZ95"/>
  <c r="AZ94"/>
  <c r="AV94"/>
  <c r="AK29"/>
  <c i="12" r="J34"/>
  <c i="1" r="AG110"/>
  <c r="AN110"/>
  <c r="AG112"/>
  <c r="AN112"/>
  <c i="18" r="J34"/>
  <c i="1" r="AG118"/>
  <c r="AN118"/>
  <c r="BB94"/>
  <c r="AX94"/>
  <c i="6" r="J34"/>
  <c i="1" r="AG102"/>
  <c r="AN102"/>
  <c r="AG96"/>
  <c r="AT96"/>
  <c l="1" r="AN96"/>
  <c i="6" r="J43"/>
  <c i="12" r="J43"/>
  <c i="18" r="J43"/>
  <c i="1" r="AT94"/>
  <c r="AG116"/>
  <c r="AN116"/>
  <c r="W31"/>
  <c r="AV95"/>
  <c r="AT95"/>
  <c r="AY94"/>
  <c r="W29"/>
  <c r="AG108"/>
  <c r="AN108"/>
  <c r="AG100"/>
  <c r="AN100"/>
  <c l="1" r="AG95"/>
  <c r="AG94"/>
  <c r="AN94"/>
  <c l="1" r="AN95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<sst xmlns="http://schemas.openxmlformats.org/spreadsheetml/2006/main">
  <si>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</si>
  <si>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</si>
  <si>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</si>
  <si>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</si>
  <si>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</si>
  <si>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{f8ac5f76-946e-4abe-b7d8-87bb7b836a6c}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</si>
  <si>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</si>
  <si>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</si>
  <si>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</si>
  <si>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</si>
  <si>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</si>
  <si>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</si>
  <si>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</si>
  <si>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</si>
  <si>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200824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</si>
  <si>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</si>
  <si>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</si>
  <si>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zastávek na trati Ústí-Bílina</t>
  </si>
  <si>
    <t>KSO:</t>
  </si>
  <si>
    <t>CC-CZ:</t>
  </si>
  <si>
    <t>Místo:</t>
  </si>
  <si>
    <t>trať 131</t>
  </si>
  <si>
    <t>Datum:</t>
  </si>
  <si>
    <t>24. 8. 2020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</si>
  <si>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</si>
  <si>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</si>
  <si>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</si>
  <si>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</si>
  <si>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</si>
  <si>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</si>
  <si>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</si>
  <si>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</si>
  <si>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</si>
  <si>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Jilich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</si>
  <si>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</si>
  <si>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</si>
  <si>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</si>
  <si>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</si>
  <si>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</si>
  <si>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</si>
  <si>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</si>
  <si>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</si>
  <si>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</si>
  <si>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</si>
  <si>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</si>
  <si>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</si>
  <si>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</si>
  <si>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</si>
  <si>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</si>
  <si>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</si>
  <si>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</si>
  <si>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</si>
  <si>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</si>
  <si>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</si>
  <si>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</si>
  <si>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</si>
  <si>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</si>
  <si>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</si>
  <si>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</si>
  <si>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</si>
  <si>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</si>
  <si>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</si>
  <si>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</si>
  <si>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</si>
  <si>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</si>
  <si>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</si>
  <si>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</si>
  <si>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</si>
  <si>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</si>
  <si>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</si>
  <si>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</si>
  <si>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</si>
  <si>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</si>
  <si>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</si>
  <si>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</si>
  <si>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</si>
  <si>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</si>
  <si>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</si>
  <si>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</si>
  <si>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SO1</t>
  </si>
  <si>
    <t>trakční a energetická zařízení</t>
  </si>
  <si>
    <t>STA</t>
  </si>
  <si>
    <t>1</t>
  </si>
  <si>
    <t>{51616004-0168-4a52-adcc-2b38a5d35894}</t>
  </si>
  <si>
    <t>2</t>
  </si>
  <si>
    <t>SO1.1</t>
  </si>
  <si>
    <t>Koštov</t>
  </si>
  <si>
    <t>Soupis</t>
  </si>
  <si>
    <t>{4623d5c6-0c93-450a-bfd6-1de4fc5af354}</t>
  </si>
  <si>
    <t>/</t>
  </si>
  <si>
    <t>SO1.1.1</t>
  </si>
  <si>
    <t>elektroinstalace</t>
  </si>
  <si>
    <t>3</t>
  </si>
  <si>
    <t>{ba21139c-ffa8-4fa0-a600-8430fa17c9f2}</t>
  </si>
  <si>
    <t>SO1.1.2</t>
  </si>
  <si>
    <t>zemní práce</t>
  </si>
  <si>
    <t>{91471cd6-fdd1-482e-afab-d435175b1fcd}</t>
  </si>
  <si>
    <t>SO1.1.3</t>
  </si>
  <si>
    <t>VON</t>
  </si>
  <si>
    <t>{39e62493-695c-47f5-ba65-a099e8e5c4f9}</t>
  </si>
  <si>
    <t>SO1.2</t>
  </si>
  <si>
    <t>Stadice</t>
  </si>
  <si>
    <t>{bde72553-2bf2-4315-8c34-864e86a07b7f}</t>
  </si>
  <si>
    <t>SO1.2.1</t>
  </si>
  <si>
    <t>{667ebc2a-5488-4dc6-bc1a-eec09e1a7109}</t>
  </si>
  <si>
    <t>SO1.2.2</t>
  </si>
  <si>
    <t>{dedf07e8-428e-4872-9a90-eaa85a961a1a}</t>
  </si>
  <si>
    <t>SO1.2.3</t>
  </si>
  <si>
    <t>{4719f681-4eb2-4d45-9542-93593d66d0e3}</t>
  </si>
  <si>
    <t>SO1.3</t>
  </si>
  <si>
    <t>Rtyně</t>
  </si>
  <si>
    <t>{8b7724af-f397-46a4-a875-8a4f41abd0cf}</t>
  </si>
  <si>
    <t>SO1.3.1</t>
  </si>
  <si>
    <t>{db9e4800-025a-4fcc-82b9-6801ca981702}</t>
  </si>
  <si>
    <t>SO1.3.2</t>
  </si>
  <si>
    <t>{9c14e59f-90dd-4b84-8577-5b0e7feffe34}</t>
  </si>
  <si>
    <t>SO1.3.3</t>
  </si>
  <si>
    <t>{6cd738d8-cf0f-4e20-9544-d20843c4fc4b}</t>
  </si>
  <si>
    <t>SO1.4</t>
  </si>
  <si>
    <t>Velvěty</t>
  </si>
  <si>
    <t>{d75a5c19-f784-456e-bf31-8e362c83f581}</t>
  </si>
  <si>
    <t>SO1.4.1</t>
  </si>
  <si>
    <t>{9827395f-4771-43d1-a85c-8b119775e980}</t>
  </si>
  <si>
    <t>SO1.4.2</t>
  </si>
  <si>
    <t>{66f11404-687b-40f0-b261-06ba53326e38}</t>
  </si>
  <si>
    <t>SO1.4.3</t>
  </si>
  <si>
    <t>{431ca462-5da8-4a75-b346-585fd22e0002}</t>
  </si>
  <si>
    <t>SO1.5</t>
  </si>
  <si>
    <t>Lbín</t>
  </si>
  <si>
    <t>{d4e61058-12ba-48e4-b797-9c34ef5cff49}</t>
  </si>
  <si>
    <t>SO1.5.1</t>
  </si>
  <si>
    <t>elktroinstalace</t>
  </si>
  <si>
    <t>{82c97996-fb07-4317-be28-4cec88274770}</t>
  </si>
  <si>
    <t>SO1.5.2</t>
  </si>
  <si>
    <t>{62181b53-545c-4894-acb1-c54211b0f73f}</t>
  </si>
  <si>
    <t>SO1.5.3</t>
  </si>
  <si>
    <t>{d74ffe46-a2d1-442b-a64a-64bdd67e8bc6}</t>
  </si>
  <si>
    <t>SO1.6</t>
  </si>
  <si>
    <t>Chudeřice</t>
  </si>
  <si>
    <t>{0bf72ad4-8faa-4d51-b370-b871b8097f4a}</t>
  </si>
  <si>
    <t>SO1.6.1</t>
  </si>
  <si>
    <t>{63947fe1-1dff-4517-978f-5e4fa8a6bb9a}</t>
  </si>
  <si>
    <t>SO1.6.2</t>
  </si>
  <si>
    <t>{b4693118-bafc-4300-b3a4-f43fb2ff41d6}</t>
  </si>
  <si>
    <t>SO1.6.3</t>
  </si>
  <si>
    <t>{d1207651-b52a-42fe-97e7-4907a909c8c6}</t>
  </si>
  <si>
    <t>KRYCÍ LIST SOUPISU PRACÍ</t>
  </si>
  <si>
    <t>Objekt:</t>
  </si>
  <si>
    <t>SO1 - trakční a energetická zařízení</t>
  </si>
  <si>
    <t>Soupis:</t>
  </si>
  <si>
    <t>SO1.1 - Koštov</t>
  </si>
  <si>
    <t>Úroveň 3:</t>
  </si>
  <si>
    <t>SO1.1.1 -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</si>
  <si>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</si>
  <si>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</si>
  <si>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</si>
  <si>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</si>
  <si>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</si>
  <si>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</si>
  <si>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</si>
  <si>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</si>
  <si>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</si>
  <si>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</si>
  <si>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</si>
  <si>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</si>
  <si>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</si>
  <si>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</si>
  <si>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</si>
  <si>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</si>
  <si>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</si>
  <si>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</si>
  <si>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</si>
  <si>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</si>
  <si>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</si>
  <si>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</si>
  <si>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</si>
  <si>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</si>
  <si>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7493100090</t>
  </si>
  <si>
    <t>Venkovní osvětlení Osvětlovací stožáry sklopné výšky od 7 do 12m, metalizovaný, vč. výstroje</t>
  </si>
  <si>
    <t>kus</t>
  </si>
  <si>
    <t>Sborník UOŽI 01 2020</t>
  </si>
  <si>
    <t>128</t>
  </si>
  <si>
    <t>-1508701198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</si>
  <si>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</si>
  <si>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</si>
  <si>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-757333249</t>
  </si>
  <si>
    <t>P</t>
  </si>
  <si>
    <t>Poznámka k položce:_x000d_
svítidlo 44W</t>
  </si>
  <si>
    <t>18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</si>
  <si>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</si>
  <si>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</si>
  <si>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-1776717585</t>
  </si>
  <si>
    <t>7493102000</t>
  </si>
  <si>
    <t>Venkovní osvětlení Elektrovýzbroje stožárů a stožárové rozvodnice Elektrovýzbroj stožáru pro 1 - 2 okruhy</t>
  </si>
  <si>
    <t>1323200188</t>
  </si>
  <si>
    <t>K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</si>
  <si>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</si>
  <si>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</si>
  <si>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512</t>
  </si>
  <si>
    <t>-712090566</t>
  </si>
  <si>
    <t>5</t>
  </si>
  <si>
    <t>7493152530</t>
  </si>
  <si>
    <t>Montáž svítidla pro železnici na sklopný stožár - kompletace a montáž včetně "superlife" světelného zdroje, elektronického předřadníku a připojení kabelu</t>
  </si>
  <si>
    <t>1062935580</t>
  </si>
  <si>
    <t>6</t>
  </si>
  <si>
    <t>7493171010</t>
  </si>
  <si>
    <t>Demontáž osvětlovacích stožárů výšky do 6 m - včetně veškeré elektrovýzbroje (svítidla, kabely, rozvodnice)</t>
  </si>
  <si>
    <t>-1445174604</t>
  </si>
  <si>
    <t>19</t>
  </si>
  <si>
    <t>7493174015</t>
  </si>
  <si>
    <t>Demontáž svítidel z osvětlovacího stožáru, osvětlovací věže nebo brány trakčního vedení</t>
  </si>
  <si>
    <t>979074851</t>
  </si>
  <si>
    <t>7</t>
  </si>
  <si>
    <t>7492502030</t>
  </si>
  <si>
    <t>Kabely, vodiče, šňůry Cu - nn Kabel silový 4 a 5-žílový Cu, plastová izolace CYKY 5J6 (5Cx6)</t>
  </si>
  <si>
    <t>m</t>
  </si>
  <si>
    <t>-2010708185</t>
  </si>
  <si>
    <t>8</t>
  </si>
  <si>
    <t>7491100120</t>
  </si>
  <si>
    <t xml:space="preserve">Trubková vedení Ohebné elektroinstalační trubky KOPOFLEX  50 rudá</t>
  </si>
  <si>
    <t>698551615</t>
  </si>
  <si>
    <t>9</t>
  </si>
  <si>
    <t>7492554010</t>
  </si>
  <si>
    <t>Montáž kabelů 4- a 5-žílových Cu do 16 mm2 - uložení do země, chráničky, na rošty, pod omítku apod.</t>
  </si>
  <si>
    <t>1513518570</t>
  </si>
  <si>
    <t>10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</si>
  <si>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</si>
  <si>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</si>
  <si>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-289958372</t>
  </si>
  <si>
    <t>20</t>
  </si>
  <si>
    <t>7491600250</t>
  </si>
  <si>
    <t>Uzemnění Vnější Tyč ZT 1.5k K- kříž zemnící</t>
  </si>
  <si>
    <t>397505314</t>
  </si>
  <si>
    <t>11</t>
  </si>
  <si>
    <t>7491600190</t>
  </si>
  <si>
    <t>Uzemnění Vnější Uzemňovací vedení v zemi, kruhovým vodičem FeZn do D=10 mm</t>
  </si>
  <si>
    <t>512472572</t>
  </si>
  <si>
    <t>12</t>
  </si>
  <si>
    <t>7491601410</t>
  </si>
  <si>
    <t>Uzemnění Hromosvodné vedení Svorka SP</t>
  </si>
  <si>
    <t>1042218685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</si>
  <si>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</si>
  <si>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</si>
  <si>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-2081854399</t>
  </si>
  <si>
    <t>13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</si>
  <si>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</si>
  <si>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</si>
  <si>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-1083915263</t>
  </si>
  <si>
    <t>14</t>
  </si>
  <si>
    <t>7491654010</t>
  </si>
  <si>
    <t>Montáž svorek spojovacích se 2 šrouby (typ SS, SO, SR03, aj.)</t>
  </si>
  <si>
    <t>647420390</t>
  </si>
  <si>
    <t>7497301980</t>
  </si>
  <si>
    <t xml:space="preserve">Vodiče trakčního vedení  Ukolejnění s průrazkou T, P, 2T, BP, DS, OK   - 1 vodič</t>
  </si>
  <si>
    <t>-1463565225</t>
  </si>
  <si>
    <t>16</t>
  </si>
  <si>
    <t>7497351590</t>
  </si>
  <si>
    <t>Montáž ukolejnění s průrazkou T, P, 2T, BP, DS, OK - 1 vodič</t>
  </si>
  <si>
    <t>-1585009302</t>
  </si>
  <si>
    <t>22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</si>
  <si>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</si>
  <si>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</si>
  <si>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1694206185</t>
  </si>
  <si>
    <t>17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</si>
  <si>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</si>
  <si>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</si>
  <si>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627332898</t>
  </si>
  <si>
    <t>SO1.1.2 - zemní práce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</si>
  <si>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</si>
  <si>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</si>
  <si>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</si>
  <si>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</si>
  <si>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</si>
  <si>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131213102</t>
  </si>
  <si>
    <t>Hloubení jam ručně zapažených i nezapažených s urovnáním dna do předepsaného profilu a spádu v hornině třídy těžitelnosti I skupiny 3 nesoudržných</t>
  </si>
  <si>
    <t>m3</t>
  </si>
  <si>
    <t>CS ÚRS 2020 02</t>
  </si>
  <si>
    <t>64</t>
  </si>
  <si>
    <t>1997309568</t>
  </si>
  <si>
    <t>VV</t>
  </si>
  <si>
    <t>0,5*0,5*1,2*1 "zákl. stož."</t>
  </si>
  <si>
    <t>0,6*0,6*1,7*1 "zákl. stož."</t>
  </si>
  <si>
    <t>Součet</t>
  </si>
  <si>
    <t>460080035</t>
  </si>
  <si>
    <t xml:space="preserve">Základové konstrukce  základ bez bednění do rostlé zeminy z monolitického železobetonu bez výztuže tř. C 25/30</t>
  </si>
  <si>
    <t>223817121</t>
  </si>
  <si>
    <t>0,4*0,4*1*1</t>
  </si>
  <si>
    <t>0,5*0,5*1,5*1</t>
  </si>
  <si>
    <t>460080112</t>
  </si>
  <si>
    <t xml:space="preserve">Základové konstrukce  bourání základu včetně záhozu jámy sypaninou, zhutnění a urovnání betonového</t>
  </si>
  <si>
    <t>1815637941</t>
  </si>
  <si>
    <t>Poznámka k položce:_x000d_
odbourání starých základů stožárků</t>
  </si>
  <si>
    <t>0,5*0,5*0,2*1 "staré zákl."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</si>
  <si>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</si>
  <si>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</si>
  <si>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730022604</t>
  </si>
  <si>
    <t>460490013</t>
  </si>
  <si>
    <t xml:space="preserve">Krytí kabelů, spojek, koncovek a odbočnic  kabelů výstražnou fólií z PVC včetně vyrovnání povrchu rýhy, rozvinutí a uložení fólie do rýhy, fólie šířky do 34cm</t>
  </si>
  <si>
    <t>1721763366</t>
  </si>
  <si>
    <t>460520172</t>
  </si>
  <si>
    <t>Montáž trubek ochranných uložených volně do rýhy plastových ohebných, vnitřního průměru přes 32 do 50 mm</t>
  </si>
  <si>
    <t>-1593506292</t>
  </si>
  <si>
    <t>460560163</t>
  </si>
  <si>
    <t>Zásyp kabelových rýh ručně s uložením výkopku ve vrstvách včetně zhutnění a urovnání povrchu šířky 35 cm hloubky 80 cm, v hornině třídy 3</t>
  </si>
  <si>
    <t>482004240</t>
  </si>
  <si>
    <t>460620013</t>
  </si>
  <si>
    <t xml:space="preserve">Úprava terénu  provizorní úprava terénu včetně odkopání drobných nerovností a zásypu prohlubní se zhutněním, v hornině třídy těžitelnosti I skupiny 3</t>
  </si>
  <si>
    <t>m2</t>
  </si>
  <si>
    <t>-1406445784</t>
  </si>
  <si>
    <t>SO1.1.3 - VON</t>
  </si>
  <si>
    <t>VRN - Vedlejší rozpočtové náklady</t>
  </si>
  <si>
    <t>VRN</t>
  </si>
  <si>
    <t>Vedlejší rozpočtové náklady</t>
  </si>
  <si>
    <t>022101021</t>
  </si>
  <si>
    <t>Geodetické práce Geodetické práce po ukončení opravy</t>
  </si>
  <si>
    <t>%</t>
  </si>
  <si>
    <t>2124743334</t>
  </si>
  <si>
    <t>SO1.2 - Stadice</t>
  </si>
  <si>
    <t>SO1.2.1 - elektroinstalace</t>
  </si>
  <si>
    <t>-1156184395</t>
  </si>
  <si>
    <t>7493100020</t>
  </si>
  <si>
    <t>Venkovní osvětlení Osvětlovací stožáry sklopné výšky do 6m, metalizovaný, vč. výstroje</t>
  </si>
  <si>
    <t>418961497</t>
  </si>
  <si>
    <t>-2011508533</t>
  </si>
  <si>
    <t>236729196</t>
  </si>
  <si>
    <t>1987515905</t>
  </si>
  <si>
    <t>2006387117</t>
  </si>
  <si>
    <t>354199198</t>
  </si>
  <si>
    <t>-1945442711</t>
  </si>
  <si>
    <t>1434389716</t>
  </si>
  <si>
    <t>-113838903</t>
  </si>
  <si>
    <t>1360357787</t>
  </si>
  <si>
    <t>613785630</t>
  </si>
  <si>
    <t>-2143482424</t>
  </si>
  <si>
    <t>863482840</t>
  </si>
  <si>
    <t>-1858733395</t>
  </si>
  <si>
    <t>-1885053999</t>
  </si>
  <si>
    <t>-601776466</t>
  </si>
  <si>
    <t>-1694138200</t>
  </si>
  <si>
    <t>2011068950</t>
  </si>
  <si>
    <t>-452073174</t>
  </si>
  <si>
    <t>1019778294</t>
  </si>
  <si>
    <t>SO1.2.2 - zemní práce</t>
  </si>
  <si>
    <t>1098624827</t>
  </si>
  <si>
    <t>0,5*0,5*1,2*4 "zákl. stož."</t>
  </si>
  <si>
    <t>1008897844</t>
  </si>
  <si>
    <t>0,4*0,4*1*4</t>
  </si>
  <si>
    <t>824539738</t>
  </si>
  <si>
    <t>0,5*0,5*0,2*2 "staré zákl."</t>
  </si>
  <si>
    <t>257311482</t>
  </si>
  <si>
    <t>-2118100048</t>
  </si>
  <si>
    <t>162807332</t>
  </si>
  <si>
    <t>817362473</t>
  </si>
  <si>
    <t>1129776987</t>
  </si>
  <si>
    <t>SO1.2.3 - VON</t>
  </si>
  <si>
    <t>-1083675912</t>
  </si>
  <si>
    <t>SO1.3 - Rtyně</t>
  </si>
  <si>
    <t>SO1.3.1 - elektroinstalace</t>
  </si>
  <si>
    <t>-1788567289</t>
  </si>
  <si>
    <t>449294314</t>
  </si>
  <si>
    <t>7493100460</t>
  </si>
  <si>
    <t>Venkovní osvětlení Výložníky pro osvětlovací stožáry Dvouramenný</t>
  </si>
  <si>
    <t>-197435143</t>
  </si>
  <si>
    <t>-1013398676</t>
  </si>
  <si>
    <t>912733217</t>
  </si>
  <si>
    <t>1743465444</t>
  </si>
  <si>
    <t>540356918</t>
  </si>
  <si>
    <t>-737090173</t>
  </si>
  <si>
    <t>7492502020</t>
  </si>
  <si>
    <t>Kabely, vodiče, šňůry Cu - nn Kabel silový 4 a 5-žílový Cu, plastová izolace CYKY 5J4 (5Cx4)</t>
  </si>
  <si>
    <t>1551704344</t>
  </si>
  <si>
    <t>1295747184</t>
  </si>
  <si>
    <t>1378848683</t>
  </si>
  <si>
    <t>1442547497</t>
  </si>
  <si>
    <t>7491600200</t>
  </si>
  <si>
    <t>Uzemnění Vnější Pásek pozink. FeZn 30x4</t>
  </si>
  <si>
    <t>kg</t>
  </si>
  <si>
    <t>866657124</t>
  </si>
  <si>
    <t>32810295</t>
  </si>
  <si>
    <t>7491601340</t>
  </si>
  <si>
    <t>Uzemnění Hromosvodné vedení Svorka SK</t>
  </si>
  <si>
    <t>1725956572</t>
  </si>
  <si>
    <t>1068177793</t>
  </si>
  <si>
    <t>1586768590</t>
  </si>
  <si>
    <t>7491654012</t>
  </si>
  <si>
    <t>Montáž svorek spojovacích se 3 a více šrouby (typ ST, SJ, SK, SZ, SR01, 02, aj.)</t>
  </si>
  <si>
    <t>-1202262144</t>
  </si>
  <si>
    <t>1660895026</t>
  </si>
  <si>
    <t>-339508055</t>
  </si>
  <si>
    <t>-703379089</t>
  </si>
  <si>
    <t>23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</si>
  <si>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</si>
  <si>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</si>
  <si>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</si>
  <si>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1089215335</t>
  </si>
  <si>
    <t>Poznámka k položce:_x000d_
demont. bet. stožáry</t>
  </si>
  <si>
    <t>24</t>
  </si>
  <si>
    <t>9902900200</t>
  </si>
  <si>
    <t xml:space="preserve"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</si>
  <si>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759177703</t>
  </si>
  <si>
    <t>25</t>
  </si>
  <si>
    <t>9909000500</t>
  </si>
  <si>
    <t xml:space="preserve"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</si>
  <si>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104943370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</si>
  <si>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</si>
  <si>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</si>
  <si>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-1255488874</t>
  </si>
  <si>
    <t>SO1.3.2 - zemní práce</t>
  </si>
  <si>
    <t>-1923748726</t>
  </si>
  <si>
    <t>0,5*0,5*1,2*13 "zákl. stož."</t>
  </si>
  <si>
    <t>1,5*1,5*2*2 "jámy na protlak"</t>
  </si>
  <si>
    <t>-907962592</t>
  </si>
  <si>
    <t>0,4*0,4*1*13</t>
  </si>
  <si>
    <t>479660721</t>
  </si>
  <si>
    <t>0,5*0,5*0,2*14 "staré zákl."</t>
  </si>
  <si>
    <t>-602943964</t>
  </si>
  <si>
    <t>460310103</t>
  </si>
  <si>
    <t xml:space="preserve">Zemní protlaky strojně  neřízený zemní protlak ( krtek) řízené horizontální vrtání v hornině tř. 1 až 4 pro protlačení PE trub, v hloubce do 6 m vnějšího průměru vrtu přes 90 do 110 mm</t>
  </si>
  <si>
    <t>-1679242136</t>
  </si>
  <si>
    <t>28613116</t>
  </si>
  <si>
    <t>potrubí vodovodní PE100 PN 16 SDR11 6m 12m 100m 110x10,0mm</t>
  </si>
  <si>
    <t>-1031146303</t>
  </si>
  <si>
    <t>2030968969</t>
  </si>
  <si>
    <t>540933559</t>
  </si>
  <si>
    <t>1543133417</t>
  </si>
  <si>
    <t>1108081833</t>
  </si>
  <si>
    <t>SO1.3.3 - VON</t>
  </si>
  <si>
    <t>-1926911261</t>
  </si>
  <si>
    <t>023101001</t>
  </si>
  <si>
    <t>Projektové práce Projektové práce v rozsahu ZRN (vyjma dále jmenované práce) do 1 mil. Kč</t>
  </si>
  <si>
    <t>781975447</t>
  </si>
  <si>
    <t>SO1.4 - Velvěty</t>
  </si>
  <si>
    <t>SO1.4.1 - elektroinstalace</t>
  </si>
  <si>
    <t>-1045294925</t>
  </si>
  <si>
    <t>2060707496</t>
  </si>
  <si>
    <t>2004470900</t>
  </si>
  <si>
    <t>1468513017</t>
  </si>
  <si>
    <t>-1013824445</t>
  </si>
  <si>
    <t>-530130248</t>
  </si>
  <si>
    <t>1169942513</t>
  </si>
  <si>
    <t>-1517840337</t>
  </si>
  <si>
    <t>-898909893</t>
  </si>
  <si>
    <t>7492600190</t>
  </si>
  <si>
    <t>Kabely, vodiče, šňůry Al - nn Kabel silový 4 a 5-žílový, plastová izolace 1-AYKY 4x16</t>
  </si>
  <si>
    <t>617556658</t>
  </si>
  <si>
    <t>7492103580</t>
  </si>
  <si>
    <t>Spojovací vedení, podpěrné izolátory Spojky, ukončení pasu, ostatní Spojka SVCZ-S5-0 5x2,5-5x6mm2 AL+Cu</t>
  </si>
  <si>
    <t>-1484478714</t>
  </si>
  <si>
    <t>1664161625</t>
  </si>
  <si>
    <t>183810688</t>
  </si>
  <si>
    <t>7492652010</t>
  </si>
  <si>
    <t>Montáž kabelů 4- a 5-žílových Al do 25 mm2 - uložení do země, chráničky, na rošty, pod omítku apod.</t>
  </si>
  <si>
    <t>-130334142</t>
  </si>
  <si>
    <t>1894774236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</si>
  <si>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</si>
  <si>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</si>
  <si>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383281774</t>
  </si>
  <si>
    <t>7494271010</t>
  </si>
  <si>
    <t>Demontáž rozvaděčů rozvodnice nn - včetně demontáže přívodních, vývodových kabelů, rámu apod., včetně nakládky rozvaděče na určený prostředek</t>
  </si>
  <si>
    <t>-508842490</t>
  </si>
  <si>
    <t>Poznámka k položce:_x000d_
přeložka RE</t>
  </si>
  <si>
    <t>7494153010</t>
  </si>
  <si>
    <t>Montáž prázdných plastových kabelových skříní min. IP 44, výšky do 800 mm, hloubky do 320 mm kompaktní pilíř š do 530 mm - včetně elektrovýzbroje</t>
  </si>
  <si>
    <t>-1100640169</t>
  </si>
  <si>
    <t>1521247918</t>
  </si>
  <si>
    <t>-1266331595</t>
  </si>
  <si>
    <t>1560553043</t>
  </si>
  <si>
    <t>-1105605519</t>
  </si>
  <si>
    <t>-2003090557</t>
  </si>
  <si>
    <t>-1148485717</t>
  </si>
  <si>
    <t>26</t>
  </si>
  <si>
    <t>-1570038885</t>
  </si>
  <si>
    <t>-951643179</t>
  </si>
  <si>
    <t>SO1.4.2 - zemní práce</t>
  </si>
  <si>
    <t>-1504935367</t>
  </si>
  <si>
    <t>0,5*0,5*0,8*2 "zákl. plast. pilíře-nový+odkop. starého"</t>
  </si>
  <si>
    <t>-1878485572</t>
  </si>
  <si>
    <t>672873137</t>
  </si>
  <si>
    <t>-1531167505</t>
  </si>
  <si>
    <t>512261239</t>
  </si>
  <si>
    <t>509273849</t>
  </si>
  <si>
    <t>488655212</t>
  </si>
  <si>
    <t>-1696806621</t>
  </si>
  <si>
    <t>SO1.4.3 - VON</t>
  </si>
  <si>
    <t>1504551828</t>
  </si>
  <si>
    <t>SO1.5 - Lbín</t>
  </si>
  <si>
    <t>SO1.5.1 - elktroinstalace</t>
  </si>
  <si>
    <t>2104883896</t>
  </si>
  <si>
    <t>-65914086</t>
  </si>
  <si>
    <t>-1187609644</t>
  </si>
  <si>
    <t>1276563226</t>
  </si>
  <si>
    <t>-1860284791</t>
  </si>
  <si>
    <t>1140314335</t>
  </si>
  <si>
    <t>-459934122</t>
  </si>
  <si>
    <t>-722320741</t>
  </si>
  <si>
    <t>-567923026</t>
  </si>
  <si>
    <t>1955961462</t>
  </si>
  <si>
    <t>943149649</t>
  </si>
  <si>
    <t>7492756040</t>
  </si>
  <si>
    <t>Pomocné práce pro montáž kabelů zatažení kabelů do chráničky do 4 kg/m</t>
  </si>
  <si>
    <t>-1490124244</t>
  </si>
  <si>
    <t>-636582486</t>
  </si>
  <si>
    <t>1260144961</t>
  </si>
  <si>
    <t>905843152</t>
  </si>
  <si>
    <t>-440512647</t>
  </si>
  <si>
    <t>-1674699217</t>
  </si>
  <si>
    <t>412804310</t>
  </si>
  <si>
    <t>1680082022</t>
  </si>
  <si>
    <t>764602798</t>
  </si>
  <si>
    <t>1362308342</t>
  </si>
  <si>
    <t>-1604097775</t>
  </si>
  <si>
    <t>SO1.5.2 - zemní práce</t>
  </si>
  <si>
    <t>327904237</t>
  </si>
  <si>
    <t>0,5*0,5*1,2*14 "zákl. stož."</t>
  </si>
  <si>
    <t>125937224</t>
  </si>
  <si>
    <t>0,4*0,4*1*14</t>
  </si>
  <si>
    <t>728122400</t>
  </si>
  <si>
    <t>0,5*0,5*0,2*12 "staré zákl."</t>
  </si>
  <si>
    <t>-1727974642</t>
  </si>
  <si>
    <t>871442</t>
  </si>
  <si>
    <t>-1224451441</t>
  </si>
  <si>
    <t>1176186398</t>
  </si>
  <si>
    <t>-2057798556</t>
  </si>
  <si>
    <t>SO1.5.3 - VON</t>
  </si>
  <si>
    <t>482251686</t>
  </si>
  <si>
    <t>-835924923</t>
  </si>
  <si>
    <t>SO1.6 - Chudeřice</t>
  </si>
  <si>
    <t>SO1.6.1 - elektroinstalace</t>
  </si>
  <si>
    <t>-1683926642</t>
  </si>
  <si>
    <t>-782431903</t>
  </si>
  <si>
    <t>738220673</t>
  </si>
  <si>
    <t>-873454601</t>
  </si>
  <si>
    <t>-2061859205</t>
  </si>
  <si>
    <t>567298035</t>
  </si>
  <si>
    <t>1821288857</t>
  </si>
  <si>
    <t>-2095425326</t>
  </si>
  <si>
    <t>788579197</t>
  </si>
  <si>
    <t>-441132036</t>
  </si>
  <si>
    <t>7494153015</t>
  </si>
  <si>
    <t>Montáž prázdných plastových kabelových skříní min. IP 44, výšky do 800 mm, hloubky do 320 mm kompaktní pilíř š 660-1 060 mm - včetně elektrovýzbroje</t>
  </si>
  <si>
    <t>557365401</t>
  </si>
  <si>
    <t>Poznámka k položce:_x000d_
RE-RO dodá investor</t>
  </si>
  <si>
    <t>120759927</t>
  </si>
  <si>
    <t>-1811809710</t>
  </si>
  <si>
    <t>-1842876300</t>
  </si>
  <si>
    <t>-282406884</t>
  </si>
  <si>
    <t>1068097724</t>
  </si>
  <si>
    <t>-506539404</t>
  </si>
  <si>
    <t>1683276519</t>
  </si>
  <si>
    <t>571689851</t>
  </si>
  <si>
    <t>-2082487858</t>
  </si>
  <si>
    <t>1529472199</t>
  </si>
  <si>
    <t>-363943002</t>
  </si>
  <si>
    <t>-1106687674</t>
  </si>
  <si>
    <t>312361746</t>
  </si>
  <si>
    <t>SO1.6.2 - zemní práce</t>
  </si>
  <si>
    <t>1670758742</t>
  </si>
  <si>
    <t>0,5*0,5*1,2*9 "zákl. stož."</t>
  </si>
  <si>
    <t>938162525</t>
  </si>
  <si>
    <t>1486120732</t>
  </si>
  <si>
    <t>0,4*0,4*1*9</t>
  </si>
  <si>
    <t>-1466723476</t>
  </si>
  <si>
    <t>0,5*0,5*0,2*6 "staré zákl."</t>
  </si>
  <si>
    <t>460270222</t>
  </si>
  <si>
    <t xml:space="preserve">Pilíře a skříně pro rozvod nn  bourání pilíře ze zdiva cihelného včetně úpravy terénu skříně výšky přes 60 do 105 cm, šířky přes 90 do 150 cm</t>
  </si>
  <si>
    <t>-1365675087</t>
  </si>
  <si>
    <t>957392042</t>
  </si>
  <si>
    <t>332382016</t>
  </si>
  <si>
    <t>1468804783</t>
  </si>
  <si>
    <t>1221724720</t>
  </si>
  <si>
    <t>461310744</t>
  </si>
  <si>
    <t>460600061</t>
  </si>
  <si>
    <t xml:space="preserve">Přemístění (odvoz) horniny, suti a vybouraných hmot  odvoz suti a vybouraných hmot do 1 km</t>
  </si>
  <si>
    <t>-833719654</t>
  </si>
  <si>
    <t>460600071</t>
  </si>
  <si>
    <t xml:space="preserve">Přemístění (odvoz) horniny, suti a vybouraných hmot  odvoz suti a vybouraných hmot Příplatek k ceně za každý další i započatý 1 km</t>
  </si>
  <si>
    <t>-1458243453</t>
  </si>
  <si>
    <t>30*0,3</t>
  </si>
  <si>
    <t>-343499031</t>
  </si>
  <si>
    <t>SO1.6.3 - VON</t>
  </si>
  <si>
    <t>1147572428</t>
  </si>
  <si>
    <t>-315754104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</si>
</sst>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200824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Opravy zastávek na trati Ústí-Bílina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trať 131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24. 8. 2020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Jilich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7"/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ROUND(AG96+AG100+AG104+AG108+AG112+AG116,2)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81</v>
      </c>
      <c r="AR95" s="125"/>
      <c r="AS95" s="126">
        <f>ROUND(AS96+AS100+AS104+AS108+AS112+AS116,2)</f>
        <v>0</v>
      </c>
      <c r="AT95" s="127">
        <f>ROUND(SUM(AV95:AW95),2)</f>
        <v>0</v>
      </c>
      <c r="AU95" s="128">
        <f>ROUND(AU96+AU100+AU104+AU108+AU112+AU116,5)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ROUND(AZ96+AZ100+AZ104+AZ108+AZ112+AZ116,2)</f>
        <v>0</v>
      </c>
      <c r="BA95" s="127">
        <f>ROUND(BA96+BA100+BA104+BA108+BA112+BA116,2)</f>
        <v>0</v>
      </c>
      <c r="BB95" s="127">
        <f>ROUND(BB96+BB100+BB104+BB108+BB112+BB116,2)</f>
        <v>0</v>
      </c>
      <c r="BC95" s="127">
        <f>ROUND(BC96+BC100+BC104+BC108+BC112+BC116,2)</f>
        <v>0</v>
      </c>
      <c r="BD95" s="129">
        <f>ROUND(BD96+BD100+BD104+BD108+BD112+BD116,2)</f>
        <v>0</v>
      </c>
      <c r="BE95" s="7"/>
      <c r="BS95" s="130" t="s">
        <v>74</v>
      </c>
      <c r="BT95" s="130" t="s">
        <v>82</v>
      </c>
      <c r="BU95" s="130" t="s">
        <v>76</v>
      </c>
      <c r="BV95" s="130" t="s">
        <v>77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4" customFormat="1" ht="16.5" customHeight="1">
      <c r="A96" s="4"/>
      <c r="B96" s="69"/>
      <c r="C96" s="131"/>
      <c r="D96" s="131"/>
      <c r="E96" s="132" t="s">
        <v>85</v>
      </c>
      <c r="F96" s="132"/>
      <c r="G96" s="132"/>
      <c r="H96" s="132"/>
      <c r="I96" s="132"/>
      <c r="J96" s="131"/>
      <c r="K96" s="132" t="s">
        <v>86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ROUND(SUM(AG97:AG99),2)</f>
        <v>0</v>
      </c>
      <c r="AH96" s="131"/>
      <c r="AI96" s="131"/>
      <c r="AJ96" s="131"/>
      <c r="AK96" s="131"/>
      <c r="AL96" s="131"/>
      <c r="AM96" s="131"/>
      <c r="AN96" s="134">
        <f>SUM(AG96,AT96)</f>
        <v>0</v>
      </c>
      <c r="AO96" s="131"/>
      <c r="AP96" s="131"/>
      <c r="AQ96" s="135" t="s">
        <v>87</v>
      </c>
      <c r="AR96" s="71"/>
      <c r="AS96" s="136">
        <f>ROUND(SUM(AS97:AS99),2)</f>
        <v>0</v>
      </c>
      <c r="AT96" s="137">
        <f>ROUND(SUM(AV96:AW96),2)</f>
        <v>0</v>
      </c>
      <c r="AU96" s="138">
        <f>ROUND(SUM(AU97:AU99),5)</f>
        <v>0</v>
      </c>
      <c r="AV96" s="137">
        <f>ROUND(AZ96*L29,2)</f>
        <v>0</v>
      </c>
      <c r="AW96" s="137">
        <f>ROUND(BA96*L30,2)</f>
        <v>0</v>
      </c>
      <c r="AX96" s="137">
        <f>ROUND(BB96*L29,2)</f>
        <v>0</v>
      </c>
      <c r="AY96" s="137">
        <f>ROUND(BC96*L30,2)</f>
        <v>0</v>
      </c>
      <c r="AZ96" s="137">
        <f>ROUND(SUM(AZ97:AZ99),2)</f>
        <v>0</v>
      </c>
      <c r="BA96" s="137">
        <f>ROUND(SUM(BA97:BA99),2)</f>
        <v>0</v>
      </c>
      <c r="BB96" s="137">
        <f>ROUND(SUM(BB97:BB99),2)</f>
        <v>0</v>
      </c>
      <c r="BC96" s="137">
        <f>ROUND(SUM(BC97:BC99),2)</f>
        <v>0</v>
      </c>
      <c r="BD96" s="139">
        <f>ROUND(SUM(BD97:BD99),2)</f>
        <v>0</v>
      </c>
      <c r="BE96" s="4"/>
      <c r="BS96" s="140" t="s">
        <v>74</v>
      </c>
      <c r="BT96" s="140" t="s">
        <v>84</v>
      </c>
      <c r="BU96" s="140" t="s">
        <v>76</v>
      </c>
      <c r="BV96" s="140" t="s">
        <v>77</v>
      </c>
      <c r="BW96" s="140" t="s">
        <v>88</v>
      </c>
      <c r="BX96" s="140" t="s">
        <v>83</v>
      </c>
      <c r="CL96" s="140" t="s">
        <v>1</v>
      </c>
    </row>
    <row r="97" s="4" customFormat="1" ht="16.5" customHeight="1">
      <c r="A97" s="141" t="s">
        <v>89</v>
      </c>
      <c r="B97" s="69"/>
      <c r="C97" s="131"/>
      <c r="D97" s="131"/>
      <c r="E97" s="131"/>
      <c r="F97" s="132" t="s">
        <v>90</v>
      </c>
      <c r="G97" s="132"/>
      <c r="H97" s="132"/>
      <c r="I97" s="132"/>
      <c r="J97" s="132"/>
      <c r="K97" s="131"/>
      <c r="L97" s="132" t="s">
        <v>91</v>
      </c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4">
        <f>'SO1.1.1 - elektroinstalace'!J34</f>
        <v>0</v>
      </c>
      <c r="AH97" s="131"/>
      <c r="AI97" s="131"/>
      <c r="AJ97" s="131"/>
      <c r="AK97" s="131"/>
      <c r="AL97" s="131"/>
      <c r="AM97" s="131"/>
      <c r="AN97" s="134">
        <f>SUM(AG97,AT97)</f>
        <v>0</v>
      </c>
      <c r="AO97" s="131"/>
      <c r="AP97" s="131"/>
      <c r="AQ97" s="135" t="s">
        <v>87</v>
      </c>
      <c r="AR97" s="71"/>
      <c r="AS97" s="136">
        <v>0</v>
      </c>
      <c r="AT97" s="137">
        <f>ROUND(SUM(AV97:AW97),2)</f>
        <v>0</v>
      </c>
      <c r="AU97" s="138">
        <f>'SO1.1.1 - elektroinstalace'!P125</f>
        <v>0</v>
      </c>
      <c r="AV97" s="137">
        <f>'SO1.1.1 - elektroinstalace'!J37</f>
        <v>0</v>
      </c>
      <c r="AW97" s="137">
        <f>'SO1.1.1 - elektroinstalace'!J38</f>
        <v>0</v>
      </c>
      <c r="AX97" s="137">
        <f>'SO1.1.1 - elektroinstalace'!J39</f>
        <v>0</v>
      </c>
      <c r="AY97" s="137">
        <f>'SO1.1.1 - elektroinstalace'!J40</f>
        <v>0</v>
      </c>
      <c r="AZ97" s="137">
        <f>'SO1.1.1 - elektroinstalace'!F37</f>
        <v>0</v>
      </c>
      <c r="BA97" s="137">
        <f>'SO1.1.1 - elektroinstalace'!F38</f>
        <v>0</v>
      </c>
      <c r="BB97" s="137">
        <f>'SO1.1.1 - elektroinstalace'!F39</f>
        <v>0</v>
      </c>
      <c r="BC97" s="137">
        <f>'SO1.1.1 - elektroinstalace'!F40</f>
        <v>0</v>
      </c>
      <c r="BD97" s="139">
        <f>'SO1.1.1 - elektroinstalace'!F41</f>
        <v>0</v>
      </c>
      <c r="BE97" s="4"/>
      <c r="BT97" s="140" t="s">
        <v>92</v>
      </c>
      <c r="BV97" s="140" t="s">
        <v>77</v>
      </c>
      <c r="BW97" s="140" t="s">
        <v>93</v>
      </c>
      <c r="BX97" s="140" t="s">
        <v>88</v>
      </c>
      <c r="CL97" s="140" t="s">
        <v>1</v>
      </c>
    </row>
    <row r="98" s="4" customFormat="1" ht="16.5" customHeight="1">
      <c r="A98" s="141" t="s">
        <v>89</v>
      </c>
      <c r="B98" s="69"/>
      <c r="C98" s="131"/>
      <c r="D98" s="131"/>
      <c r="E98" s="131"/>
      <c r="F98" s="132" t="s">
        <v>94</v>
      </c>
      <c r="G98" s="132"/>
      <c r="H98" s="132"/>
      <c r="I98" s="132"/>
      <c r="J98" s="132"/>
      <c r="K98" s="131"/>
      <c r="L98" s="132" t="s">
        <v>95</v>
      </c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4">
        <f>'SO1.1.2 - zemní práce'!J34</f>
        <v>0</v>
      </c>
      <c r="AH98" s="131"/>
      <c r="AI98" s="131"/>
      <c r="AJ98" s="131"/>
      <c r="AK98" s="131"/>
      <c r="AL98" s="131"/>
      <c r="AM98" s="131"/>
      <c r="AN98" s="134">
        <f>SUM(AG98,AT98)</f>
        <v>0</v>
      </c>
      <c r="AO98" s="131"/>
      <c r="AP98" s="131"/>
      <c r="AQ98" s="135" t="s">
        <v>87</v>
      </c>
      <c r="AR98" s="71"/>
      <c r="AS98" s="136">
        <v>0</v>
      </c>
      <c r="AT98" s="137">
        <f>ROUND(SUM(AV98:AW98),2)</f>
        <v>0</v>
      </c>
      <c r="AU98" s="138">
        <f>'SO1.1.2 - zemní práce'!P126</f>
        <v>0</v>
      </c>
      <c r="AV98" s="137">
        <f>'SO1.1.2 - zemní práce'!J37</f>
        <v>0</v>
      </c>
      <c r="AW98" s="137">
        <f>'SO1.1.2 - zemní práce'!J38</f>
        <v>0</v>
      </c>
      <c r="AX98" s="137">
        <f>'SO1.1.2 - zemní práce'!J39</f>
        <v>0</v>
      </c>
      <c r="AY98" s="137">
        <f>'SO1.1.2 - zemní práce'!J40</f>
        <v>0</v>
      </c>
      <c r="AZ98" s="137">
        <f>'SO1.1.2 - zemní práce'!F37</f>
        <v>0</v>
      </c>
      <c r="BA98" s="137">
        <f>'SO1.1.2 - zemní práce'!F38</f>
        <v>0</v>
      </c>
      <c r="BB98" s="137">
        <f>'SO1.1.2 - zemní práce'!F39</f>
        <v>0</v>
      </c>
      <c r="BC98" s="137">
        <f>'SO1.1.2 - zemní práce'!F40</f>
        <v>0</v>
      </c>
      <c r="BD98" s="139">
        <f>'SO1.1.2 - zemní práce'!F41</f>
        <v>0</v>
      </c>
      <c r="BE98" s="4"/>
      <c r="BT98" s="140" t="s">
        <v>92</v>
      </c>
      <c r="BV98" s="140" t="s">
        <v>77</v>
      </c>
      <c r="BW98" s="140" t="s">
        <v>96</v>
      </c>
      <c r="BX98" s="140" t="s">
        <v>88</v>
      </c>
      <c r="CL98" s="140" t="s">
        <v>1</v>
      </c>
    </row>
    <row r="99" s="4" customFormat="1" ht="16.5" customHeight="1">
      <c r="A99" s="141" t="s">
        <v>89</v>
      </c>
      <c r="B99" s="69"/>
      <c r="C99" s="131"/>
      <c r="D99" s="131"/>
      <c r="E99" s="131"/>
      <c r="F99" s="132" t="s">
        <v>97</v>
      </c>
      <c r="G99" s="132"/>
      <c r="H99" s="132"/>
      <c r="I99" s="132"/>
      <c r="J99" s="132"/>
      <c r="K99" s="131"/>
      <c r="L99" s="132" t="s">
        <v>98</v>
      </c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4">
        <f>'SO1.1.3 - VON'!J34</f>
        <v>0</v>
      </c>
      <c r="AH99" s="131"/>
      <c r="AI99" s="131"/>
      <c r="AJ99" s="131"/>
      <c r="AK99" s="131"/>
      <c r="AL99" s="131"/>
      <c r="AM99" s="131"/>
      <c r="AN99" s="134">
        <f>SUM(AG99,AT99)</f>
        <v>0</v>
      </c>
      <c r="AO99" s="131"/>
      <c r="AP99" s="131"/>
      <c r="AQ99" s="135" t="s">
        <v>87</v>
      </c>
      <c r="AR99" s="71"/>
      <c r="AS99" s="136">
        <v>0</v>
      </c>
      <c r="AT99" s="137">
        <f>ROUND(SUM(AV99:AW99),2)</f>
        <v>0</v>
      </c>
      <c r="AU99" s="138">
        <f>'SO1.1.3 - VON'!P125</f>
        <v>0</v>
      </c>
      <c r="AV99" s="137">
        <f>'SO1.1.3 - VON'!J37</f>
        <v>0</v>
      </c>
      <c r="AW99" s="137">
        <f>'SO1.1.3 - VON'!J38</f>
        <v>0</v>
      </c>
      <c r="AX99" s="137">
        <f>'SO1.1.3 - VON'!J39</f>
        <v>0</v>
      </c>
      <c r="AY99" s="137">
        <f>'SO1.1.3 - VON'!J40</f>
        <v>0</v>
      </c>
      <c r="AZ99" s="137">
        <f>'SO1.1.3 - VON'!F37</f>
        <v>0</v>
      </c>
      <c r="BA99" s="137">
        <f>'SO1.1.3 - VON'!F38</f>
        <v>0</v>
      </c>
      <c r="BB99" s="137">
        <f>'SO1.1.3 - VON'!F39</f>
        <v>0</v>
      </c>
      <c r="BC99" s="137">
        <f>'SO1.1.3 - VON'!F40</f>
        <v>0</v>
      </c>
      <c r="BD99" s="139">
        <f>'SO1.1.3 - VON'!F41</f>
        <v>0</v>
      </c>
      <c r="BE99" s="4"/>
      <c r="BT99" s="140" t="s">
        <v>92</v>
      </c>
      <c r="BV99" s="140" t="s">
        <v>77</v>
      </c>
      <c r="BW99" s="140" t="s">
        <v>99</v>
      </c>
      <c r="BX99" s="140" t="s">
        <v>88</v>
      </c>
      <c r="CL99" s="140" t="s">
        <v>1</v>
      </c>
    </row>
    <row r="100" s="4" customFormat="1" ht="16.5" customHeight="1">
      <c r="A100" s="4"/>
      <c r="B100" s="69"/>
      <c r="C100" s="131"/>
      <c r="D100" s="131"/>
      <c r="E100" s="132" t="s">
        <v>100</v>
      </c>
      <c r="F100" s="132"/>
      <c r="G100" s="132"/>
      <c r="H100" s="132"/>
      <c r="I100" s="132"/>
      <c r="J100" s="131"/>
      <c r="K100" s="132" t="s">
        <v>101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ROUND(SUM(AG101:AG103),2)</f>
        <v>0</v>
      </c>
      <c r="AH100" s="131"/>
      <c r="AI100" s="131"/>
      <c r="AJ100" s="131"/>
      <c r="AK100" s="131"/>
      <c r="AL100" s="131"/>
      <c r="AM100" s="131"/>
      <c r="AN100" s="134">
        <f>SUM(AG100,AT100)</f>
        <v>0</v>
      </c>
      <c r="AO100" s="131"/>
      <c r="AP100" s="131"/>
      <c r="AQ100" s="135" t="s">
        <v>87</v>
      </c>
      <c r="AR100" s="71"/>
      <c r="AS100" s="136">
        <f>ROUND(SUM(AS101:AS103),2)</f>
        <v>0</v>
      </c>
      <c r="AT100" s="137">
        <f>ROUND(SUM(AV100:AW100),2)</f>
        <v>0</v>
      </c>
      <c r="AU100" s="138">
        <f>ROUND(SUM(AU101:AU103),5)</f>
        <v>0</v>
      </c>
      <c r="AV100" s="137">
        <f>ROUND(AZ100*L29,2)</f>
        <v>0</v>
      </c>
      <c r="AW100" s="137">
        <f>ROUND(BA100*L30,2)</f>
        <v>0</v>
      </c>
      <c r="AX100" s="137">
        <f>ROUND(BB100*L29,2)</f>
        <v>0</v>
      </c>
      <c r="AY100" s="137">
        <f>ROUND(BC100*L30,2)</f>
        <v>0</v>
      </c>
      <c r="AZ100" s="137">
        <f>ROUND(SUM(AZ101:AZ103),2)</f>
        <v>0</v>
      </c>
      <c r="BA100" s="137">
        <f>ROUND(SUM(BA101:BA103),2)</f>
        <v>0</v>
      </c>
      <c r="BB100" s="137">
        <f>ROUND(SUM(BB101:BB103),2)</f>
        <v>0</v>
      </c>
      <c r="BC100" s="137">
        <f>ROUND(SUM(BC101:BC103),2)</f>
        <v>0</v>
      </c>
      <c r="BD100" s="139">
        <f>ROUND(SUM(BD101:BD103),2)</f>
        <v>0</v>
      </c>
      <c r="BE100" s="4"/>
      <c r="BS100" s="140" t="s">
        <v>74</v>
      </c>
      <c r="BT100" s="140" t="s">
        <v>84</v>
      </c>
      <c r="BU100" s="140" t="s">
        <v>76</v>
      </c>
      <c r="BV100" s="140" t="s">
        <v>77</v>
      </c>
      <c r="BW100" s="140" t="s">
        <v>102</v>
      </c>
      <c r="BX100" s="140" t="s">
        <v>83</v>
      </c>
      <c r="CL100" s="140" t="s">
        <v>1</v>
      </c>
    </row>
    <row r="101" s="4" customFormat="1" ht="16.5" customHeight="1">
      <c r="A101" s="141" t="s">
        <v>89</v>
      </c>
      <c r="B101" s="69"/>
      <c r="C101" s="131"/>
      <c r="D101" s="131"/>
      <c r="E101" s="131"/>
      <c r="F101" s="132" t="s">
        <v>103</v>
      </c>
      <c r="G101" s="132"/>
      <c r="H101" s="132"/>
      <c r="I101" s="132"/>
      <c r="J101" s="132"/>
      <c r="K101" s="131"/>
      <c r="L101" s="132" t="s">
        <v>91</v>
      </c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4">
        <f>'SO1.2.1 - elektroinstalace'!J34</f>
        <v>0</v>
      </c>
      <c r="AH101" s="131"/>
      <c r="AI101" s="131"/>
      <c r="AJ101" s="131"/>
      <c r="AK101" s="131"/>
      <c r="AL101" s="131"/>
      <c r="AM101" s="131"/>
      <c r="AN101" s="134">
        <f>SUM(AG101,AT101)</f>
        <v>0</v>
      </c>
      <c r="AO101" s="131"/>
      <c r="AP101" s="131"/>
      <c r="AQ101" s="135" t="s">
        <v>87</v>
      </c>
      <c r="AR101" s="71"/>
      <c r="AS101" s="136">
        <v>0</v>
      </c>
      <c r="AT101" s="137">
        <f>ROUND(SUM(AV101:AW101),2)</f>
        <v>0</v>
      </c>
      <c r="AU101" s="138">
        <f>'SO1.2.1 - elektroinstalace'!P125</f>
        <v>0</v>
      </c>
      <c r="AV101" s="137">
        <f>'SO1.2.1 - elektroinstalace'!J37</f>
        <v>0</v>
      </c>
      <c r="AW101" s="137">
        <f>'SO1.2.1 - elektroinstalace'!J38</f>
        <v>0</v>
      </c>
      <c r="AX101" s="137">
        <f>'SO1.2.1 - elektroinstalace'!J39</f>
        <v>0</v>
      </c>
      <c r="AY101" s="137">
        <f>'SO1.2.1 - elektroinstalace'!J40</f>
        <v>0</v>
      </c>
      <c r="AZ101" s="137">
        <f>'SO1.2.1 - elektroinstalace'!F37</f>
        <v>0</v>
      </c>
      <c r="BA101" s="137">
        <f>'SO1.2.1 - elektroinstalace'!F38</f>
        <v>0</v>
      </c>
      <c r="BB101" s="137">
        <f>'SO1.2.1 - elektroinstalace'!F39</f>
        <v>0</v>
      </c>
      <c r="BC101" s="137">
        <f>'SO1.2.1 - elektroinstalace'!F40</f>
        <v>0</v>
      </c>
      <c r="BD101" s="139">
        <f>'SO1.2.1 - elektroinstalace'!F41</f>
        <v>0</v>
      </c>
      <c r="BE101" s="4"/>
      <c r="BT101" s="140" t="s">
        <v>92</v>
      </c>
      <c r="BV101" s="140" t="s">
        <v>77</v>
      </c>
      <c r="BW101" s="140" t="s">
        <v>104</v>
      </c>
      <c r="BX101" s="140" t="s">
        <v>102</v>
      </c>
      <c r="CL101" s="140" t="s">
        <v>1</v>
      </c>
    </row>
    <row r="102" s="4" customFormat="1" ht="16.5" customHeight="1">
      <c r="A102" s="141" t="s">
        <v>89</v>
      </c>
      <c r="B102" s="69"/>
      <c r="C102" s="131"/>
      <c r="D102" s="131"/>
      <c r="E102" s="131"/>
      <c r="F102" s="132" t="s">
        <v>105</v>
      </c>
      <c r="G102" s="132"/>
      <c r="H102" s="132"/>
      <c r="I102" s="132"/>
      <c r="J102" s="132"/>
      <c r="K102" s="131"/>
      <c r="L102" s="132" t="s">
        <v>95</v>
      </c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4">
        <f>'SO1.2.2 - zemní práce'!J34</f>
        <v>0</v>
      </c>
      <c r="AH102" s="131"/>
      <c r="AI102" s="131"/>
      <c r="AJ102" s="131"/>
      <c r="AK102" s="131"/>
      <c r="AL102" s="131"/>
      <c r="AM102" s="131"/>
      <c r="AN102" s="134">
        <f>SUM(AG102,AT102)</f>
        <v>0</v>
      </c>
      <c r="AO102" s="131"/>
      <c r="AP102" s="131"/>
      <c r="AQ102" s="135" t="s">
        <v>87</v>
      </c>
      <c r="AR102" s="71"/>
      <c r="AS102" s="136">
        <v>0</v>
      </c>
      <c r="AT102" s="137">
        <f>ROUND(SUM(AV102:AW102),2)</f>
        <v>0</v>
      </c>
      <c r="AU102" s="138">
        <f>'SO1.2.2 - zemní práce'!P126</f>
        <v>0</v>
      </c>
      <c r="AV102" s="137">
        <f>'SO1.2.2 - zemní práce'!J37</f>
        <v>0</v>
      </c>
      <c r="AW102" s="137">
        <f>'SO1.2.2 - zemní práce'!J38</f>
        <v>0</v>
      </c>
      <c r="AX102" s="137">
        <f>'SO1.2.2 - zemní práce'!J39</f>
        <v>0</v>
      </c>
      <c r="AY102" s="137">
        <f>'SO1.2.2 - zemní práce'!J40</f>
        <v>0</v>
      </c>
      <c r="AZ102" s="137">
        <f>'SO1.2.2 - zemní práce'!F37</f>
        <v>0</v>
      </c>
      <c r="BA102" s="137">
        <f>'SO1.2.2 - zemní práce'!F38</f>
        <v>0</v>
      </c>
      <c r="BB102" s="137">
        <f>'SO1.2.2 - zemní práce'!F39</f>
        <v>0</v>
      </c>
      <c r="BC102" s="137">
        <f>'SO1.2.2 - zemní práce'!F40</f>
        <v>0</v>
      </c>
      <c r="BD102" s="139">
        <f>'SO1.2.2 - zemní práce'!F41</f>
        <v>0</v>
      </c>
      <c r="BE102" s="4"/>
      <c r="BT102" s="140" t="s">
        <v>92</v>
      </c>
      <c r="BV102" s="140" t="s">
        <v>77</v>
      </c>
      <c r="BW102" s="140" t="s">
        <v>106</v>
      </c>
      <c r="BX102" s="140" t="s">
        <v>102</v>
      </c>
      <c r="CL102" s="140" t="s">
        <v>1</v>
      </c>
    </row>
    <row r="103" s="4" customFormat="1" ht="16.5" customHeight="1">
      <c r="A103" s="141" t="s">
        <v>89</v>
      </c>
      <c r="B103" s="69"/>
      <c r="C103" s="131"/>
      <c r="D103" s="131"/>
      <c r="E103" s="131"/>
      <c r="F103" s="132" t="s">
        <v>107</v>
      </c>
      <c r="G103" s="132"/>
      <c r="H103" s="132"/>
      <c r="I103" s="132"/>
      <c r="J103" s="132"/>
      <c r="K103" s="131"/>
      <c r="L103" s="132" t="s">
        <v>98</v>
      </c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4">
        <f>'SO1.2.3 - VON'!J34</f>
        <v>0</v>
      </c>
      <c r="AH103" s="131"/>
      <c r="AI103" s="131"/>
      <c r="AJ103" s="131"/>
      <c r="AK103" s="131"/>
      <c r="AL103" s="131"/>
      <c r="AM103" s="131"/>
      <c r="AN103" s="134">
        <f>SUM(AG103,AT103)</f>
        <v>0</v>
      </c>
      <c r="AO103" s="131"/>
      <c r="AP103" s="131"/>
      <c r="AQ103" s="135" t="s">
        <v>87</v>
      </c>
      <c r="AR103" s="71"/>
      <c r="AS103" s="136">
        <v>0</v>
      </c>
      <c r="AT103" s="137">
        <f>ROUND(SUM(AV103:AW103),2)</f>
        <v>0</v>
      </c>
      <c r="AU103" s="138">
        <f>'SO1.2.3 - VON'!P125</f>
        <v>0</v>
      </c>
      <c r="AV103" s="137">
        <f>'SO1.2.3 - VON'!J37</f>
        <v>0</v>
      </c>
      <c r="AW103" s="137">
        <f>'SO1.2.3 - VON'!J38</f>
        <v>0</v>
      </c>
      <c r="AX103" s="137">
        <f>'SO1.2.3 - VON'!J39</f>
        <v>0</v>
      </c>
      <c r="AY103" s="137">
        <f>'SO1.2.3 - VON'!J40</f>
        <v>0</v>
      </c>
      <c r="AZ103" s="137">
        <f>'SO1.2.3 - VON'!F37</f>
        <v>0</v>
      </c>
      <c r="BA103" s="137">
        <f>'SO1.2.3 - VON'!F38</f>
        <v>0</v>
      </c>
      <c r="BB103" s="137">
        <f>'SO1.2.3 - VON'!F39</f>
        <v>0</v>
      </c>
      <c r="BC103" s="137">
        <f>'SO1.2.3 - VON'!F40</f>
        <v>0</v>
      </c>
      <c r="BD103" s="139">
        <f>'SO1.2.3 - VON'!F41</f>
        <v>0</v>
      </c>
      <c r="BE103" s="4"/>
      <c r="BT103" s="140" t="s">
        <v>92</v>
      </c>
      <c r="BV103" s="140" t="s">
        <v>77</v>
      </c>
      <c r="BW103" s="140" t="s">
        <v>108</v>
      </c>
      <c r="BX103" s="140" t="s">
        <v>102</v>
      </c>
      <c r="CL103" s="140" t="s">
        <v>1</v>
      </c>
    </row>
    <row r="104" s="4" customFormat="1" ht="16.5" customHeight="1">
      <c r="A104" s="4"/>
      <c r="B104" s="69"/>
      <c r="C104" s="131"/>
      <c r="D104" s="131"/>
      <c r="E104" s="132" t="s">
        <v>109</v>
      </c>
      <c r="F104" s="132"/>
      <c r="G104" s="132"/>
      <c r="H104" s="132"/>
      <c r="I104" s="132"/>
      <c r="J104" s="131"/>
      <c r="K104" s="132" t="s">
        <v>110</v>
      </c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3">
        <f>ROUND(SUM(AG105:AG107),2)</f>
        <v>0</v>
      </c>
      <c r="AH104" s="131"/>
      <c r="AI104" s="131"/>
      <c r="AJ104" s="131"/>
      <c r="AK104" s="131"/>
      <c r="AL104" s="131"/>
      <c r="AM104" s="131"/>
      <c r="AN104" s="134">
        <f>SUM(AG104,AT104)</f>
        <v>0</v>
      </c>
      <c r="AO104" s="131"/>
      <c r="AP104" s="131"/>
      <c r="AQ104" s="135" t="s">
        <v>87</v>
      </c>
      <c r="AR104" s="71"/>
      <c r="AS104" s="136">
        <f>ROUND(SUM(AS105:AS107),2)</f>
        <v>0</v>
      </c>
      <c r="AT104" s="137">
        <f>ROUND(SUM(AV104:AW104),2)</f>
        <v>0</v>
      </c>
      <c r="AU104" s="138">
        <f>ROUND(SUM(AU105:AU107),5)</f>
        <v>0</v>
      </c>
      <c r="AV104" s="137">
        <f>ROUND(AZ104*L29,2)</f>
        <v>0</v>
      </c>
      <c r="AW104" s="137">
        <f>ROUND(BA104*L30,2)</f>
        <v>0</v>
      </c>
      <c r="AX104" s="137">
        <f>ROUND(BB104*L29,2)</f>
        <v>0</v>
      </c>
      <c r="AY104" s="137">
        <f>ROUND(BC104*L30,2)</f>
        <v>0</v>
      </c>
      <c r="AZ104" s="137">
        <f>ROUND(SUM(AZ105:AZ107),2)</f>
        <v>0</v>
      </c>
      <c r="BA104" s="137">
        <f>ROUND(SUM(BA105:BA107),2)</f>
        <v>0</v>
      </c>
      <c r="BB104" s="137">
        <f>ROUND(SUM(BB105:BB107),2)</f>
        <v>0</v>
      </c>
      <c r="BC104" s="137">
        <f>ROUND(SUM(BC105:BC107),2)</f>
        <v>0</v>
      </c>
      <c r="BD104" s="139">
        <f>ROUND(SUM(BD105:BD107),2)</f>
        <v>0</v>
      </c>
      <c r="BE104" s="4"/>
      <c r="BS104" s="140" t="s">
        <v>74</v>
      </c>
      <c r="BT104" s="140" t="s">
        <v>84</v>
      </c>
      <c r="BU104" s="140" t="s">
        <v>76</v>
      </c>
      <c r="BV104" s="140" t="s">
        <v>77</v>
      </c>
      <c r="BW104" s="140" t="s">
        <v>111</v>
      </c>
      <c r="BX104" s="140" t="s">
        <v>83</v>
      </c>
      <c r="CL104" s="140" t="s">
        <v>1</v>
      </c>
    </row>
    <row r="105" s="4" customFormat="1" ht="16.5" customHeight="1">
      <c r="A105" s="141" t="s">
        <v>89</v>
      </c>
      <c r="B105" s="69"/>
      <c r="C105" s="131"/>
      <c r="D105" s="131"/>
      <c r="E105" s="131"/>
      <c r="F105" s="132" t="s">
        <v>112</v>
      </c>
      <c r="G105" s="132"/>
      <c r="H105" s="132"/>
      <c r="I105" s="132"/>
      <c r="J105" s="132"/>
      <c r="K105" s="131"/>
      <c r="L105" s="132" t="s">
        <v>91</v>
      </c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4">
        <f>'SO1.3.1 - elektroinstalace'!J34</f>
        <v>0</v>
      </c>
      <c r="AH105" s="131"/>
      <c r="AI105" s="131"/>
      <c r="AJ105" s="131"/>
      <c r="AK105" s="131"/>
      <c r="AL105" s="131"/>
      <c r="AM105" s="131"/>
      <c r="AN105" s="134">
        <f>SUM(AG105,AT105)</f>
        <v>0</v>
      </c>
      <c r="AO105" s="131"/>
      <c r="AP105" s="131"/>
      <c r="AQ105" s="135" t="s">
        <v>87</v>
      </c>
      <c r="AR105" s="71"/>
      <c r="AS105" s="136">
        <v>0</v>
      </c>
      <c r="AT105" s="137">
        <f>ROUND(SUM(AV105:AW105),2)</f>
        <v>0</v>
      </c>
      <c r="AU105" s="138">
        <f>'SO1.3.1 - elektroinstalace'!P125</f>
        <v>0</v>
      </c>
      <c r="AV105" s="137">
        <f>'SO1.3.1 - elektroinstalace'!J37</f>
        <v>0</v>
      </c>
      <c r="AW105" s="137">
        <f>'SO1.3.1 - elektroinstalace'!J38</f>
        <v>0</v>
      </c>
      <c r="AX105" s="137">
        <f>'SO1.3.1 - elektroinstalace'!J39</f>
        <v>0</v>
      </c>
      <c r="AY105" s="137">
        <f>'SO1.3.1 - elektroinstalace'!J40</f>
        <v>0</v>
      </c>
      <c r="AZ105" s="137">
        <f>'SO1.3.1 - elektroinstalace'!F37</f>
        <v>0</v>
      </c>
      <c r="BA105" s="137">
        <f>'SO1.3.1 - elektroinstalace'!F38</f>
        <v>0</v>
      </c>
      <c r="BB105" s="137">
        <f>'SO1.3.1 - elektroinstalace'!F39</f>
        <v>0</v>
      </c>
      <c r="BC105" s="137">
        <f>'SO1.3.1 - elektroinstalace'!F40</f>
        <v>0</v>
      </c>
      <c r="BD105" s="139">
        <f>'SO1.3.1 - elektroinstalace'!F41</f>
        <v>0</v>
      </c>
      <c r="BE105" s="4"/>
      <c r="BT105" s="140" t="s">
        <v>92</v>
      </c>
      <c r="BV105" s="140" t="s">
        <v>77</v>
      </c>
      <c r="BW105" s="140" t="s">
        <v>113</v>
      </c>
      <c r="BX105" s="140" t="s">
        <v>111</v>
      </c>
      <c r="CL105" s="140" t="s">
        <v>1</v>
      </c>
    </row>
    <row r="106" s="4" customFormat="1" ht="16.5" customHeight="1">
      <c r="A106" s="141" t="s">
        <v>89</v>
      </c>
      <c r="B106" s="69"/>
      <c r="C106" s="131"/>
      <c r="D106" s="131"/>
      <c r="E106" s="131"/>
      <c r="F106" s="132" t="s">
        <v>114</v>
      </c>
      <c r="G106" s="132"/>
      <c r="H106" s="132"/>
      <c r="I106" s="132"/>
      <c r="J106" s="132"/>
      <c r="K106" s="131"/>
      <c r="L106" s="132" t="s">
        <v>95</v>
      </c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4">
        <f>'SO1.3.2 - zemní práce'!J34</f>
        <v>0</v>
      </c>
      <c r="AH106" s="131"/>
      <c r="AI106" s="131"/>
      <c r="AJ106" s="131"/>
      <c r="AK106" s="131"/>
      <c r="AL106" s="131"/>
      <c r="AM106" s="131"/>
      <c r="AN106" s="134">
        <f>SUM(AG106,AT106)</f>
        <v>0</v>
      </c>
      <c r="AO106" s="131"/>
      <c r="AP106" s="131"/>
      <c r="AQ106" s="135" t="s">
        <v>87</v>
      </c>
      <c r="AR106" s="71"/>
      <c r="AS106" s="136">
        <v>0</v>
      </c>
      <c r="AT106" s="137">
        <f>ROUND(SUM(AV106:AW106),2)</f>
        <v>0</v>
      </c>
      <c r="AU106" s="138">
        <f>'SO1.3.2 - zemní práce'!P126</f>
        <v>0</v>
      </c>
      <c r="AV106" s="137">
        <f>'SO1.3.2 - zemní práce'!J37</f>
        <v>0</v>
      </c>
      <c r="AW106" s="137">
        <f>'SO1.3.2 - zemní práce'!J38</f>
        <v>0</v>
      </c>
      <c r="AX106" s="137">
        <f>'SO1.3.2 - zemní práce'!J39</f>
        <v>0</v>
      </c>
      <c r="AY106" s="137">
        <f>'SO1.3.2 - zemní práce'!J40</f>
        <v>0</v>
      </c>
      <c r="AZ106" s="137">
        <f>'SO1.3.2 - zemní práce'!F37</f>
        <v>0</v>
      </c>
      <c r="BA106" s="137">
        <f>'SO1.3.2 - zemní práce'!F38</f>
        <v>0</v>
      </c>
      <c r="BB106" s="137">
        <f>'SO1.3.2 - zemní práce'!F39</f>
        <v>0</v>
      </c>
      <c r="BC106" s="137">
        <f>'SO1.3.2 - zemní práce'!F40</f>
        <v>0</v>
      </c>
      <c r="BD106" s="139">
        <f>'SO1.3.2 - zemní práce'!F41</f>
        <v>0</v>
      </c>
      <c r="BE106" s="4"/>
      <c r="BT106" s="140" t="s">
        <v>92</v>
      </c>
      <c r="BV106" s="140" t="s">
        <v>77</v>
      </c>
      <c r="BW106" s="140" t="s">
        <v>115</v>
      </c>
      <c r="BX106" s="140" t="s">
        <v>111</v>
      </c>
      <c r="CL106" s="140" t="s">
        <v>1</v>
      </c>
    </row>
    <row r="107" s="4" customFormat="1" ht="16.5" customHeight="1">
      <c r="A107" s="141" t="s">
        <v>89</v>
      </c>
      <c r="B107" s="69"/>
      <c r="C107" s="131"/>
      <c r="D107" s="131"/>
      <c r="E107" s="131"/>
      <c r="F107" s="132" t="s">
        <v>116</v>
      </c>
      <c r="G107" s="132"/>
      <c r="H107" s="132"/>
      <c r="I107" s="132"/>
      <c r="J107" s="132"/>
      <c r="K107" s="131"/>
      <c r="L107" s="132" t="s">
        <v>98</v>
      </c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4">
        <f>'SO1.3.3 - VON'!J34</f>
        <v>0</v>
      </c>
      <c r="AH107" s="131"/>
      <c r="AI107" s="131"/>
      <c r="AJ107" s="131"/>
      <c r="AK107" s="131"/>
      <c r="AL107" s="131"/>
      <c r="AM107" s="131"/>
      <c r="AN107" s="134">
        <f>SUM(AG107,AT107)</f>
        <v>0</v>
      </c>
      <c r="AO107" s="131"/>
      <c r="AP107" s="131"/>
      <c r="AQ107" s="135" t="s">
        <v>87</v>
      </c>
      <c r="AR107" s="71"/>
      <c r="AS107" s="136">
        <v>0</v>
      </c>
      <c r="AT107" s="137">
        <f>ROUND(SUM(AV107:AW107),2)</f>
        <v>0</v>
      </c>
      <c r="AU107" s="138">
        <f>'SO1.3.3 - VON'!P125</f>
        <v>0</v>
      </c>
      <c r="AV107" s="137">
        <f>'SO1.3.3 - VON'!J37</f>
        <v>0</v>
      </c>
      <c r="AW107" s="137">
        <f>'SO1.3.3 - VON'!J38</f>
        <v>0</v>
      </c>
      <c r="AX107" s="137">
        <f>'SO1.3.3 - VON'!J39</f>
        <v>0</v>
      </c>
      <c r="AY107" s="137">
        <f>'SO1.3.3 - VON'!J40</f>
        <v>0</v>
      </c>
      <c r="AZ107" s="137">
        <f>'SO1.3.3 - VON'!F37</f>
        <v>0</v>
      </c>
      <c r="BA107" s="137">
        <f>'SO1.3.3 - VON'!F38</f>
        <v>0</v>
      </c>
      <c r="BB107" s="137">
        <f>'SO1.3.3 - VON'!F39</f>
        <v>0</v>
      </c>
      <c r="BC107" s="137">
        <f>'SO1.3.3 - VON'!F40</f>
        <v>0</v>
      </c>
      <c r="BD107" s="139">
        <f>'SO1.3.3 - VON'!F41</f>
        <v>0</v>
      </c>
      <c r="BE107" s="4"/>
      <c r="BT107" s="140" t="s">
        <v>92</v>
      </c>
      <c r="BV107" s="140" t="s">
        <v>77</v>
      </c>
      <c r="BW107" s="140" t="s">
        <v>117</v>
      </c>
      <c r="BX107" s="140" t="s">
        <v>111</v>
      </c>
      <c r="CL107" s="140" t="s">
        <v>1</v>
      </c>
    </row>
    <row r="108" s="4" customFormat="1" ht="16.5" customHeight="1">
      <c r="A108" s="4"/>
      <c r="B108" s="69"/>
      <c r="C108" s="131"/>
      <c r="D108" s="131"/>
      <c r="E108" s="132" t="s">
        <v>118</v>
      </c>
      <c r="F108" s="132"/>
      <c r="G108" s="132"/>
      <c r="H108" s="132"/>
      <c r="I108" s="132"/>
      <c r="J108" s="131"/>
      <c r="K108" s="132" t="s">
        <v>119</v>
      </c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3">
        <f>ROUND(SUM(AG109:AG111),2)</f>
        <v>0</v>
      </c>
      <c r="AH108" s="131"/>
      <c r="AI108" s="131"/>
      <c r="AJ108" s="131"/>
      <c r="AK108" s="131"/>
      <c r="AL108" s="131"/>
      <c r="AM108" s="131"/>
      <c r="AN108" s="134">
        <f>SUM(AG108,AT108)</f>
        <v>0</v>
      </c>
      <c r="AO108" s="131"/>
      <c r="AP108" s="131"/>
      <c r="AQ108" s="135" t="s">
        <v>87</v>
      </c>
      <c r="AR108" s="71"/>
      <c r="AS108" s="136">
        <f>ROUND(SUM(AS109:AS111),2)</f>
        <v>0</v>
      </c>
      <c r="AT108" s="137">
        <f>ROUND(SUM(AV108:AW108),2)</f>
        <v>0</v>
      </c>
      <c r="AU108" s="138">
        <f>ROUND(SUM(AU109:AU111),5)</f>
        <v>0</v>
      </c>
      <c r="AV108" s="137">
        <f>ROUND(AZ108*L29,2)</f>
        <v>0</v>
      </c>
      <c r="AW108" s="137">
        <f>ROUND(BA108*L30,2)</f>
        <v>0</v>
      </c>
      <c r="AX108" s="137">
        <f>ROUND(BB108*L29,2)</f>
        <v>0</v>
      </c>
      <c r="AY108" s="137">
        <f>ROUND(BC108*L30,2)</f>
        <v>0</v>
      </c>
      <c r="AZ108" s="137">
        <f>ROUND(SUM(AZ109:AZ111),2)</f>
        <v>0</v>
      </c>
      <c r="BA108" s="137">
        <f>ROUND(SUM(BA109:BA111),2)</f>
        <v>0</v>
      </c>
      <c r="BB108" s="137">
        <f>ROUND(SUM(BB109:BB111),2)</f>
        <v>0</v>
      </c>
      <c r="BC108" s="137">
        <f>ROUND(SUM(BC109:BC111),2)</f>
        <v>0</v>
      </c>
      <c r="BD108" s="139">
        <f>ROUND(SUM(BD109:BD111),2)</f>
        <v>0</v>
      </c>
      <c r="BE108" s="4"/>
      <c r="BS108" s="140" t="s">
        <v>74</v>
      </c>
      <c r="BT108" s="140" t="s">
        <v>84</v>
      </c>
      <c r="BU108" s="140" t="s">
        <v>76</v>
      </c>
      <c r="BV108" s="140" t="s">
        <v>77</v>
      </c>
      <c r="BW108" s="140" t="s">
        <v>120</v>
      </c>
      <c r="BX108" s="140" t="s">
        <v>83</v>
      </c>
      <c r="CL108" s="140" t="s">
        <v>1</v>
      </c>
    </row>
    <row r="109" s="4" customFormat="1" ht="16.5" customHeight="1">
      <c r="A109" s="141" t="s">
        <v>89</v>
      </c>
      <c r="B109" s="69"/>
      <c r="C109" s="131"/>
      <c r="D109" s="131"/>
      <c r="E109" s="131"/>
      <c r="F109" s="132" t="s">
        <v>121</v>
      </c>
      <c r="G109" s="132"/>
      <c r="H109" s="132"/>
      <c r="I109" s="132"/>
      <c r="J109" s="132"/>
      <c r="K109" s="131"/>
      <c r="L109" s="132" t="s">
        <v>91</v>
      </c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4">
        <f>'SO1.4.1 - elektroinstalace'!J34</f>
        <v>0</v>
      </c>
      <c r="AH109" s="131"/>
      <c r="AI109" s="131"/>
      <c r="AJ109" s="131"/>
      <c r="AK109" s="131"/>
      <c r="AL109" s="131"/>
      <c r="AM109" s="131"/>
      <c r="AN109" s="134">
        <f>SUM(AG109,AT109)</f>
        <v>0</v>
      </c>
      <c r="AO109" s="131"/>
      <c r="AP109" s="131"/>
      <c r="AQ109" s="135" t="s">
        <v>87</v>
      </c>
      <c r="AR109" s="71"/>
      <c r="AS109" s="136">
        <v>0</v>
      </c>
      <c r="AT109" s="137">
        <f>ROUND(SUM(AV109:AW109),2)</f>
        <v>0</v>
      </c>
      <c r="AU109" s="138">
        <f>'SO1.4.1 - elektroinstalace'!P125</f>
        <v>0</v>
      </c>
      <c r="AV109" s="137">
        <f>'SO1.4.1 - elektroinstalace'!J37</f>
        <v>0</v>
      </c>
      <c r="AW109" s="137">
        <f>'SO1.4.1 - elektroinstalace'!J38</f>
        <v>0</v>
      </c>
      <c r="AX109" s="137">
        <f>'SO1.4.1 - elektroinstalace'!J39</f>
        <v>0</v>
      </c>
      <c r="AY109" s="137">
        <f>'SO1.4.1 - elektroinstalace'!J40</f>
        <v>0</v>
      </c>
      <c r="AZ109" s="137">
        <f>'SO1.4.1 - elektroinstalace'!F37</f>
        <v>0</v>
      </c>
      <c r="BA109" s="137">
        <f>'SO1.4.1 - elektroinstalace'!F38</f>
        <v>0</v>
      </c>
      <c r="BB109" s="137">
        <f>'SO1.4.1 - elektroinstalace'!F39</f>
        <v>0</v>
      </c>
      <c r="BC109" s="137">
        <f>'SO1.4.1 - elektroinstalace'!F40</f>
        <v>0</v>
      </c>
      <c r="BD109" s="139">
        <f>'SO1.4.1 - elektroinstalace'!F41</f>
        <v>0</v>
      </c>
      <c r="BE109" s="4"/>
      <c r="BT109" s="140" t="s">
        <v>92</v>
      </c>
      <c r="BV109" s="140" t="s">
        <v>77</v>
      </c>
      <c r="BW109" s="140" t="s">
        <v>122</v>
      </c>
      <c r="BX109" s="140" t="s">
        <v>120</v>
      </c>
      <c r="CL109" s="140" t="s">
        <v>1</v>
      </c>
    </row>
    <row r="110" s="4" customFormat="1" ht="16.5" customHeight="1">
      <c r="A110" s="141" t="s">
        <v>89</v>
      </c>
      <c r="B110" s="69"/>
      <c r="C110" s="131"/>
      <c r="D110" s="131"/>
      <c r="E110" s="131"/>
      <c r="F110" s="132" t="s">
        <v>123</v>
      </c>
      <c r="G110" s="132"/>
      <c r="H110" s="132"/>
      <c r="I110" s="132"/>
      <c r="J110" s="132"/>
      <c r="K110" s="131"/>
      <c r="L110" s="132" t="s">
        <v>95</v>
      </c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4">
        <f>'SO1.4.2 - zemní práce'!J34</f>
        <v>0</v>
      </c>
      <c r="AH110" s="131"/>
      <c r="AI110" s="131"/>
      <c r="AJ110" s="131"/>
      <c r="AK110" s="131"/>
      <c r="AL110" s="131"/>
      <c r="AM110" s="131"/>
      <c r="AN110" s="134">
        <f>SUM(AG110,AT110)</f>
        <v>0</v>
      </c>
      <c r="AO110" s="131"/>
      <c r="AP110" s="131"/>
      <c r="AQ110" s="135" t="s">
        <v>87</v>
      </c>
      <c r="AR110" s="71"/>
      <c r="AS110" s="136">
        <v>0</v>
      </c>
      <c r="AT110" s="137">
        <f>ROUND(SUM(AV110:AW110),2)</f>
        <v>0</v>
      </c>
      <c r="AU110" s="138">
        <f>'SO1.4.2 - zemní práce'!P126</f>
        <v>0</v>
      </c>
      <c r="AV110" s="137">
        <f>'SO1.4.2 - zemní práce'!J37</f>
        <v>0</v>
      </c>
      <c r="AW110" s="137">
        <f>'SO1.4.2 - zemní práce'!J38</f>
        <v>0</v>
      </c>
      <c r="AX110" s="137">
        <f>'SO1.4.2 - zemní práce'!J39</f>
        <v>0</v>
      </c>
      <c r="AY110" s="137">
        <f>'SO1.4.2 - zemní práce'!J40</f>
        <v>0</v>
      </c>
      <c r="AZ110" s="137">
        <f>'SO1.4.2 - zemní práce'!F37</f>
        <v>0</v>
      </c>
      <c r="BA110" s="137">
        <f>'SO1.4.2 - zemní práce'!F38</f>
        <v>0</v>
      </c>
      <c r="BB110" s="137">
        <f>'SO1.4.2 - zemní práce'!F39</f>
        <v>0</v>
      </c>
      <c r="BC110" s="137">
        <f>'SO1.4.2 - zemní práce'!F40</f>
        <v>0</v>
      </c>
      <c r="BD110" s="139">
        <f>'SO1.4.2 - zemní práce'!F41</f>
        <v>0</v>
      </c>
      <c r="BE110" s="4"/>
      <c r="BT110" s="140" t="s">
        <v>92</v>
      </c>
      <c r="BV110" s="140" t="s">
        <v>77</v>
      </c>
      <c r="BW110" s="140" t="s">
        <v>124</v>
      </c>
      <c r="BX110" s="140" t="s">
        <v>120</v>
      </c>
      <c r="CL110" s="140" t="s">
        <v>1</v>
      </c>
    </row>
    <row r="111" s="4" customFormat="1" ht="16.5" customHeight="1">
      <c r="A111" s="141" t="s">
        <v>89</v>
      </c>
      <c r="B111" s="69"/>
      <c r="C111" s="131"/>
      <c r="D111" s="131"/>
      <c r="E111" s="131"/>
      <c r="F111" s="132" t="s">
        <v>125</v>
      </c>
      <c r="G111" s="132"/>
      <c r="H111" s="132"/>
      <c r="I111" s="132"/>
      <c r="J111" s="132"/>
      <c r="K111" s="131"/>
      <c r="L111" s="132" t="s">
        <v>98</v>
      </c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4">
        <f>'SO1.4.3 - VON'!J34</f>
        <v>0</v>
      </c>
      <c r="AH111" s="131"/>
      <c r="AI111" s="131"/>
      <c r="AJ111" s="131"/>
      <c r="AK111" s="131"/>
      <c r="AL111" s="131"/>
      <c r="AM111" s="131"/>
      <c r="AN111" s="134">
        <f>SUM(AG111,AT111)</f>
        <v>0</v>
      </c>
      <c r="AO111" s="131"/>
      <c r="AP111" s="131"/>
      <c r="AQ111" s="135" t="s">
        <v>87</v>
      </c>
      <c r="AR111" s="71"/>
      <c r="AS111" s="136">
        <v>0</v>
      </c>
      <c r="AT111" s="137">
        <f>ROUND(SUM(AV111:AW111),2)</f>
        <v>0</v>
      </c>
      <c r="AU111" s="138">
        <f>'SO1.4.3 - VON'!P125</f>
        <v>0</v>
      </c>
      <c r="AV111" s="137">
        <f>'SO1.4.3 - VON'!J37</f>
        <v>0</v>
      </c>
      <c r="AW111" s="137">
        <f>'SO1.4.3 - VON'!J38</f>
        <v>0</v>
      </c>
      <c r="AX111" s="137">
        <f>'SO1.4.3 - VON'!J39</f>
        <v>0</v>
      </c>
      <c r="AY111" s="137">
        <f>'SO1.4.3 - VON'!J40</f>
        <v>0</v>
      </c>
      <c r="AZ111" s="137">
        <f>'SO1.4.3 - VON'!F37</f>
        <v>0</v>
      </c>
      <c r="BA111" s="137">
        <f>'SO1.4.3 - VON'!F38</f>
        <v>0</v>
      </c>
      <c r="BB111" s="137">
        <f>'SO1.4.3 - VON'!F39</f>
        <v>0</v>
      </c>
      <c r="BC111" s="137">
        <f>'SO1.4.3 - VON'!F40</f>
        <v>0</v>
      </c>
      <c r="BD111" s="139">
        <f>'SO1.4.3 - VON'!F41</f>
        <v>0</v>
      </c>
      <c r="BE111" s="4"/>
      <c r="BT111" s="140" t="s">
        <v>92</v>
      </c>
      <c r="BV111" s="140" t="s">
        <v>77</v>
      </c>
      <c r="BW111" s="140" t="s">
        <v>126</v>
      </c>
      <c r="BX111" s="140" t="s">
        <v>120</v>
      </c>
      <c r="CL111" s="140" t="s">
        <v>1</v>
      </c>
    </row>
    <row r="112" s="4" customFormat="1" ht="16.5" customHeight="1">
      <c r="A112" s="4"/>
      <c r="B112" s="69"/>
      <c r="C112" s="131"/>
      <c r="D112" s="131"/>
      <c r="E112" s="132" t="s">
        <v>127</v>
      </c>
      <c r="F112" s="132"/>
      <c r="G112" s="132"/>
      <c r="H112" s="132"/>
      <c r="I112" s="132"/>
      <c r="J112" s="131"/>
      <c r="K112" s="132" t="s">
        <v>128</v>
      </c>
      <c r="L112" s="132"/>
      <c r="M112" s="132"/>
      <c r="N112" s="132"/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3">
        <f>ROUND(SUM(AG113:AG115),2)</f>
        <v>0</v>
      </c>
      <c r="AH112" s="131"/>
      <c r="AI112" s="131"/>
      <c r="AJ112" s="131"/>
      <c r="AK112" s="131"/>
      <c r="AL112" s="131"/>
      <c r="AM112" s="131"/>
      <c r="AN112" s="134">
        <f>SUM(AG112,AT112)</f>
        <v>0</v>
      </c>
      <c r="AO112" s="131"/>
      <c r="AP112" s="131"/>
      <c r="AQ112" s="135" t="s">
        <v>87</v>
      </c>
      <c r="AR112" s="71"/>
      <c r="AS112" s="136">
        <f>ROUND(SUM(AS113:AS115),2)</f>
        <v>0</v>
      </c>
      <c r="AT112" s="137">
        <f>ROUND(SUM(AV112:AW112),2)</f>
        <v>0</v>
      </c>
      <c r="AU112" s="138">
        <f>ROUND(SUM(AU113:AU115),5)</f>
        <v>0</v>
      </c>
      <c r="AV112" s="137">
        <f>ROUND(AZ112*L29,2)</f>
        <v>0</v>
      </c>
      <c r="AW112" s="137">
        <f>ROUND(BA112*L30,2)</f>
        <v>0</v>
      </c>
      <c r="AX112" s="137">
        <f>ROUND(BB112*L29,2)</f>
        <v>0</v>
      </c>
      <c r="AY112" s="137">
        <f>ROUND(BC112*L30,2)</f>
        <v>0</v>
      </c>
      <c r="AZ112" s="137">
        <f>ROUND(SUM(AZ113:AZ115),2)</f>
        <v>0</v>
      </c>
      <c r="BA112" s="137">
        <f>ROUND(SUM(BA113:BA115),2)</f>
        <v>0</v>
      </c>
      <c r="BB112" s="137">
        <f>ROUND(SUM(BB113:BB115),2)</f>
        <v>0</v>
      </c>
      <c r="BC112" s="137">
        <f>ROUND(SUM(BC113:BC115),2)</f>
        <v>0</v>
      </c>
      <c r="BD112" s="139">
        <f>ROUND(SUM(BD113:BD115),2)</f>
        <v>0</v>
      </c>
      <c r="BE112" s="4"/>
      <c r="BS112" s="140" t="s">
        <v>74</v>
      </c>
      <c r="BT112" s="140" t="s">
        <v>84</v>
      </c>
      <c r="BU112" s="140" t="s">
        <v>76</v>
      </c>
      <c r="BV112" s="140" t="s">
        <v>77</v>
      </c>
      <c r="BW112" s="140" t="s">
        <v>129</v>
      </c>
      <c r="BX112" s="140" t="s">
        <v>83</v>
      </c>
      <c r="CL112" s="140" t="s">
        <v>1</v>
      </c>
    </row>
    <row r="113" s="4" customFormat="1" ht="16.5" customHeight="1">
      <c r="A113" s="141" t="s">
        <v>89</v>
      </c>
      <c r="B113" s="69"/>
      <c r="C113" s="131"/>
      <c r="D113" s="131"/>
      <c r="E113" s="131"/>
      <c r="F113" s="132" t="s">
        <v>130</v>
      </c>
      <c r="G113" s="132"/>
      <c r="H113" s="132"/>
      <c r="I113" s="132"/>
      <c r="J113" s="132"/>
      <c r="K113" s="131"/>
      <c r="L113" s="132" t="s">
        <v>131</v>
      </c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4">
        <f>'SO1.5.1 - elktroinstalace'!J34</f>
        <v>0</v>
      </c>
      <c r="AH113" s="131"/>
      <c r="AI113" s="131"/>
      <c r="AJ113" s="131"/>
      <c r="AK113" s="131"/>
      <c r="AL113" s="131"/>
      <c r="AM113" s="131"/>
      <c r="AN113" s="134">
        <f>SUM(AG113,AT113)</f>
        <v>0</v>
      </c>
      <c r="AO113" s="131"/>
      <c r="AP113" s="131"/>
      <c r="AQ113" s="135" t="s">
        <v>87</v>
      </c>
      <c r="AR113" s="71"/>
      <c r="AS113" s="136">
        <v>0</v>
      </c>
      <c r="AT113" s="137">
        <f>ROUND(SUM(AV113:AW113),2)</f>
        <v>0</v>
      </c>
      <c r="AU113" s="138">
        <f>'SO1.5.1 - elktroinstalace'!P125</f>
        <v>0</v>
      </c>
      <c r="AV113" s="137">
        <f>'SO1.5.1 - elktroinstalace'!J37</f>
        <v>0</v>
      </c>
      <c r="AW113" s="137">
        <f>'SO1.5.1 - elktroinstalace'!J38</f>
        <v>0</v>
      </c>
      <c r="AX113" s="137">
        <f>'SO1.5.1 - elktroinstalace'!J39</f>
        <v>0</v>
      </c>
      <c r="AY113" s="137">
        <f>'SO1.5.1 - elktroinstalace'!J40</f>
        <v>0</v>
      </c>
      <c r="AZ113" s="137">
        <f>'SO1.5.1 - elktroinstalace'!F37</f>
        <v>0</v>
      </c>
      <c r="BA113" s="137">
        <f>'SO1.5.1 - elktroinstalace'!F38</f>
        <v>0</v>
      </c>
      <c r="BB113" s="137">
        <f>'SO1.5.1 - elktroinstalace'!F39</f>
        <v>0</v>
      </c>
      <c r="BC113" s="137">
        <f>'SO1.5.1 - elktroinstalace'!F40</f>
        <v>0</v>
      </c>
      <c r="BD113" s="139">
        <f>'SO1.5.1 - elktroinstalace'!F41</f>
        <v>0</v>
      </c>
      <c r="BE113" s="4"/>
      <c r="BT113" s="140" t="s">
        <v>92</v>
      </c>
      <c r="BV113" s="140" t="s">
        <v>77</v>
      </c>
      <c r="BW113" s="140" t="s">
        <v>132</v>
      </c>
      <c r="BX113" s="140" t="s">
        <v>129</v>
      </c>
      <c r="CL113" s="140" t="s">
        <v>1</v>
      </c>
    </row>
    <row r="114" s="4" customFormat="1" ht="16.5" customHeight="1">
      <c r="A114" s="141" t="s">
        <v>89</v>
      </c>
      <c r="B114" s="69"/>
      <c r="C114" s="131"/>
      <c r="D114" s="131"/>
      <c r="E114" s="131"/>
      <c r="F114" s="132" t="s">
        <v>133</v>
      </c>
      <c r="G114" s="132"/>
      <c r="H114" s="132"/>
      <c r="I114" s="132"/>
      <c r="J114" s="132"/>
      <c r="K114" s="131"/>
      <c r="L114" s="132" t="s">
        <v>95</v>
      </c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4">
        <f>'SO1.5.2 - zemní práce'!J34</f>
        <v>0</v>
      </c>
      <c r="AH114" s="131"/>
      <c r="AI114" s="131"/>
      <c r="AJ114" s="131"/>
      <c r="AK114" s="131"/>
      <c r="AL114" s="131"/>
      <c r="AM114" s="131"/>
      <c r="AN114" s="134">
        <f>SUM(AG114,AT114)</f>
        <v>0</v>
      </c>
      <c r="AO114" s="131"/>
      <c r="AP114" s="131"/>
      <c r="AQ114" s="135" t="s">
        <v>87</v>
      </c>
      <c r="AR114" s="71"/>
      <c r="AS114" s="136">
        <v>0</v>
      </c>
      <c r="AT114" s="137">
        <f>ROUND(SUM(AV114:AW114),2)</f>
        <v>0</v>
      </c>
      <c r="AU114" s="138">
        <f>'SO1.5.2 - zemní práce'!P126</f>
        <v>0</v>
      </c>
      <c r="AV114" s="137">
        <f>'SO1.5.2 - zemní práce'!J37</f>
        <v>0</v>
      </c>
      <c r="AW114" s="137">
        <f>'SO1.5.2 - zemní práce'!J38</f>
        <v>0</v>
      </c>
      <c r="AX114" s="137">
        <f>'SO1.5.2 - zemní práce'!J39</f>
        <v>0</v>
      </c>
      <c r="AY114" s="137">
        <f>'SO1.5.2 - zemní práce'!J40</f>
        <v>0</v>
      </c>
      <c r="AZ114" s="137">
        <f>'SO1.5.2 - zemní práce'!F37</f>
        <v>0</v>
      </c>
      <c r="BA114" s="137">
        <f>'SO1.5.2 - zemní práce'!F38</f>
        <v>0</v>
      </c>
      <c r="BB114" s="137">
        <f>'SO1.5.2 - zemní práce'!F39</f>
        <v>0</v>
      </c>
      <c r="BC114" s="137">
        <f>'SO1.5.2 - zemní práce'!F40</f>
        <v>0</v>
      </c>
      <c r="BD114" s="139">
        <f>'SO1.5.2 - zemní práce'!F41</f>
        <v>0</v>
      </c>
      <c r="BE114" s="4"/>
      <c r="BT114" s="140" t="s">
        <v>92</v>
      </c>
      <c r="BV114" s="140" t="s">
        <v>77</v>
      </c>
      <c r="BW114" s="140" t="s">
        <v>134</v>
      </c>
      <c r="BX114" s="140" t="s">
        <v>129</v>
      </c>
      <c r="CL114" s="140" t="s">
        <v>1</v>
      </c>
    </row>
    <row r="115" s="4" customFormat="1" ht="16.5" customHeight="1">
      <c r="A115" s="141" t="s">
        <v>89</v>
      </c>
      <c r="B115" s="69"/>
      <c r="C115" s="131"/>
      <c r="D115" s="131"/>
      <c r="E115" s="131"/>
      <c r="F115" s="132" t="s">
        <v>135</v>
      </c>
      <c r="G115" s="132"/>
      <c r="H115" s="132"/>
      <c r="I115" s="132"/>
      <c r="J115" s="132"/>
      <c r="K115" s="131"/>
      <c r="L115" s="132" t="s">
        <v>98</v>
      </c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4">
        <f>'SO1.5.3 - VON'!J34</f>
        <v>0</v>
      </c>
      <c r="AH115" s="131"/>
      <c r="AI115" s="131"/>
      <c r="AJ115" s="131"/>
      <c r="AK115" s="131"/>
      <c r="AL115" s="131"/>
      <c r="AM115" s="131"/>
      <c r="AN115" s="134">
        <f>SUM(AG115,AT115)</f>
        <v>0</v>
      </c>
      <c r="AO115" s="131"/>
      <c r="AP115" s="131"/>
      <c r="AQ115" s="135" t="s">
        <v>87</v>
      </c>
      <c r="AR115" s="71"/>
      <c r="AS115" s="136">
        <v>0</v>
      </c>
      <c r="AT115" s="137">
        <f>ROUND(SUM(AV115:AW115),2)</f>
        <v>0</v>
      </c>
      <c r="AU115" s="138">
        <f>'SO1.5.3 - VON'!P125</f>
        <v>0</v>
      </c>
      <c r="AV115" s="137">
        <f>'SO1.5.3 - VON'!J37</f>
        <v>0</v>
      </c>
      <c r="AW115" s="137">
        <f>'SO1.5.3 - VON'!J38</f>
        <v>0</v>
      </c>
      <c r="AX115" s="137">
        <f>'SO1.5.3 - VON'!J39</f>
        <v>0</v>
      </c>
      <c r="AY115" s="137">
        <f>'SO1.5.3 - VON'!J40</f>
        <v>0</v>
      </c>
      <c r="AZ115" s="137">
        <f>'SO1.5.3 - VON'!F37</f>
        <v>0</v>
      </c>
      <c r="BA115" s="137">
        <f>'SO1.5.3 - VON'!F38</f>
        <v>0</v>
      </c>
      <c r="BB115" s="137">
        <f>'SO1.5.3 - VON'!F39</f>
        <v>0</v>
      </c>
      <c r="BC115" s="137">
        <f>'SO1.5.3 - VON'!F40</f>
        <v>0</v>
      </c>
      <c r="BD115" s="139">
        <f>'SO1.5.3 - VON'!F41</f>
        <v>0</v>
      </c>
      <c r="BE115" s="4"/>
      <c r="BT115" s="140" t="s">
        <v>92</v>
      </c>
      <c r="BV115" s="140" t="s">
        <v>77</v>
      </c>
      <c r="BW115" s="140" t="s">
        <v>136</v>
      </c>
      <c r="BX115" s="140" t="s">
        <v>129</v>
      </c>
      <c r="CL115" s="140" t="s">
        <v>1</v>
      </c>
    </row>
    <row r="116" s="4" customFormat="1" ht="16.5" customHeight="1">
      <c r="A116" s="4"/>
      <c r="B116" s="69"/>
      <c r="C116" s="131"/>
      <c r="D116" s="131"/>
      <c r="E116" s="132" t="s">
        <v>137</v>
      </c>
      <c r="F116" s="132"/>
      <c r="G116" s="132"/>
      <c r="H116" s="132"/>
      <c r="I116" s="132"/>
      <c r="J116" s="131"/>
      <c r="K116" s="132" t="s">
        <v>138</v>
      </c>
      <c r="L116" s="132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3">
        <f>ROUND(SUM(AG117:AG119),2)</f>
        <v>0</v>
      </c>
      <c r="AH116" s="131"/>
      <c r="AI116" s="131"/>
      <c r="AJ116" s="131"/>
      <c r="AK116" s="131"/>
      <c r="AL116" s="131"/>
      <c r="AM116" s="131"/>
      <c r="AN116" s="134">
        <f>SUM(AG116,AT116)</f>
        <v>0</v>
      </c>
      <c r="AO116" s="131"/>
      <c r="AP116" s="131"/>
      <c r="AQ116" s="135" t="s">
        <v>87</v>
      </c>
      <c r="AR116" s="71"/>
      <c r="AS116" s="136">
        <f>ROUND(SUM(AS117:AS119),2)</f>
        <v>0</v>
      </c>
      <c r="AT116" s="137">
        <f>ROUND(SUM(AV116:AW116),2)</f>
        <v>0</v>
      </c>
      <c r="AU116" s="138">
        <f>ROUND(SUM(AU117:AU119),5)</f>
        <v>0</v>
      </c>
      <c r="AV116" s="137">
        <f>ROUND(AZ116*L29,2)</f>
        <v>0</v>
      </c>
      <c r="AW116" s="137">
        <f>ROUND(BA116*L30,2)</f>
        <v>0</v>
      </c>
      <c r="AX116" s="137">
        <f>ROUND(BB116*L29,2)</f>
        <v>0</v>
      </c>
      <c r="AY116" s="137">
        <f>ROUND(BC116*L30,2)</f>
        <v>0</v>
      </c>
      <c r="AZ116" s="137">
        <f>ROUND(SUM(AZ117:AZ119),2)</f>
        <v>0</v>
      </c>
      <c r="BA116" s="137">
        <f>ROUND(SUM(BA117:BA119),2)</f>
        <v>0</v>
      </c>
      <c r="BB116" s="137">
        <f>ROUND(SUM(BB117:BB119),2)</f>
        <v>0</v>
      </c>
      <c r="BC116" s="137">
        <f>ROUND(SUM(BC117:BC119),2)</f>
        <v>0</v>
      </c>
      <c r="BD116" s="139">
        <f>ROUND(SUM(BD117:BD119),2)</f>
        <v>0</v>
      </c>
      <c r="BE116" s="4"/>
      <c r="BS116" s="140" t="s">
        <v>74</v>
      </c>
      <c r="BT116" s="140" t="s">
        <v>84</v>
      </c>
      <c r="BU116" s="140" t="s">
        <v>76</v>
      </c>
      <c r="BV116" s="140" t="s">
        <v>77</v>
      </c>
      <c r="BW116" s="140" t="s">
        <v>139</v>
      </c>
      <c r="BX116" s="140" t="s">
        <v>83</v>
      </c>
      <c r="CL116" s="140" t="s">
        <v>1</v>
      </c>
    </row>
    <row r="117" s="4" customFormat="1" ht="16.5" customHeight="1">
      <c r="A117" s="141" t="s">
        <v>89</v>
      </c>
      <c r="B117" s="69"/>
      <c r="C117" s="131"/>
      <c r="D117" s="131"/>
      <c r="E117" s="131"/>
      <c r="F117" s="132" t="s">
        <v>140</v>
      </c>
      <c r="G117" s="132"/>
      <c r="H117" s="132"/>
      <c r="I117" s="132"/>
      <c r="J117" s="132"/>
      <c r="K117" s="131"/>
      <c r="L117" s="132" t="s">
        <v>91</v>
      </c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4">
        <f>'SO1.6.1 - elektroinstalace'!J34</f>
        <v>0</v>
      </c>
      <c r="AH117" s="131"/>
      <c r="AI117" s="131"/>
      <c r="AJ117" s="131"/>
      <c r="AK117" s="131"/>
      <c r="AL117" s="131"/>
      <c r="AM117" s="131"/>
      <c r="AN117" s="134">
        <f>SUM(AG117,AT117)</f>
        <v>0</v>
      </c>
      <c r="AO117" s="131"/>
      <c r="AP117" s="131"/>
      <c r="AQ117" s="135" t="s">
        <v>87</v>
      </c>
      <c r="AR117" s="71"/>
      <c r="AS117" s="136">
        <v>0</v>
      </c>
      <c r="AT117" s="137">
        <f>ROUND(SUM(AV117:AW117),2)</f>
        <v>0</v>
      </c>
      <c r="AU117" s="138">
        <f>'SO1.6.1 - elektroinstalace'!P125</f>
        <v>0</v>
      </c>
      <c r="AV117" s="137">
        <f>'SO1.6.1 - elektroinstalace'!J37</f>
        <v>0</v>
      </c>
      <c r="AW117" s="137">
        <f>'SO1.6.1 - elektroinstalace'!J38</f>
        <v>0</v>
      </c>
      <c r="AX117" s="137">
        <f>'SO1.6.1 - elektroinstalace'!J39</f>
        <v>0</v>
      </c>
      <c r="AY117" s="137">
        <f>'SO1.6.1 - elektroinstalace'!J40</f>
        <v>0</v>
      </c>
      <c r="AZ117" s="137">
        <f>'SO1.6.1 - elektroinstalace'!F37</f>
        <v>0</v>
      </c>
      <c r="BA117" s="137">
        <f>'SO1.6.1 - elektroinstalace'!F38</f>
        <v>0</v>
      </c>
      <c r="BB117" s="137">
        <f>'SO1.6.1 - elektroinstalace'!F39</f>
        <v>0</v>
      </c>
      <c r="BC117" s="137">
        <f>'SO1.6.1 - elektroinstalace'!F40</f>
        <v>0</v>
      </c>
      <c r="BD117" s="139">
        <f>'SO1.6.1 - elektroinstalace'!F41</f>
        <v>0</v>
      </c>
      <c r="BE117" s="4"/>
      <c r="BT117" s="140" t="s">
        <v>92</v>
      </c>
      <c r="BV117" s="140" t="s">
        <v>77</v>
      </c>
      <c r="BW117" s="140" t="s">
        <v>141</v>
      </c>
      <c r="BX117" s="140" t="s">
        <v>139</v>
      </c>
      <c r="CL117" s="140" t="s">
        <v>1</v>
      </c>
    </row>
    <row r="118" s="4" customFormat="1" ht="16.5" customHeight="1">
      <c r="A118" s="141" t="s">
        <v>89</v>
      </c>
      <c r="B118" s="69"/>
      <c r="C118" s="131"/>
      <c r="D118" s="131"/>
      <c r="E118" s="131"/>
      <c r="F118" s="132" t="s">
        <v>142</v>
      </c>
      <c r="G118" s="132"/>
      <c r="H118" s="132"/>
      <c r="I118" s="132"/>
      <c r="J118" s="132"/>
      <c r="K118" s="131"/>
      <c r="L118" s="132" t="s">
        <v>95</v>
      </c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4">
        <f>'SO1.6.2 - zemní práce'!J34</f>
        <v>0</v>
      </c>
      <c r="AH118" s="131"/>
      <c r="AI118" s="131"/>
      <c r="AJ118" s="131"/>
      <c r="AK118" s="131"/>
      <c r="AL118" s="131"/>
      <c r="AM118" s="131"/>
      <c r="AN118" s="134">
        <f>SUM(AG118,AT118)</f>
        <v>0</v>
      </c>
      <c r="AO118" s="131"/>
      <c r="AP118" s="131"/>
      <c r="AQ118" s="135" t="s">
        <v>87</v>
      </c>
      <c r="AR118" s="71"/>
      <c r="AS118" s="136">
        <v>0</v>
      </c>
      <c r="AT118" s="137">
        <f>ROUND(SUM(AV118:AW118),2)</f>
        <v>0</v>
      </c>
      <c r="AU118" s="138">
        <f>'SO1.6.2 - zemní práce'!P126</f>
        <v>0</v>
      </c>
      <c r="AV118" s="137">
        <f>'SO1.6.2 - zemní práce'!J37</f>
        <v>0</v>
      </c>
      <c r="AW118" s="137">
        <f>'SO1.6.2 - zemní práce'!J38</f>
        <v>0</v>
      </c>
      <c r="AX118" s="137">
        <f>'SO1.6.2 - zemní práce'!J39</f>
        <v>0</v>
      </c>
      <c r="AY118" s="137">
        <f>'SO1.6.2 - zemní práce'!J40</f>
        <v>0</v>
      </c>
      <c r="AZ118" s="137">
        <f>'SO1.6.2 - zemní práce'!F37</f>
        <v>0</v>
      </c>
      <c r="BA118" s="137">
        <f>'SO1.6.2 - zemní práce'!F38</f>
        <v>0</v>
      </c>
      <c r="BB118" s="137">
        <f>'SO1.6.2 - zemní práce'!F39</f>
        <v>0</v>
      </c>
      <c r="BC118" s="137">
        <f>'SO1.6.2 - zemní práce'!F40</f>
        <v>0</v>
      </c>
      <c r="BD118" s="139">
        <f>'SO1.6.2 - zemní práce'!F41</f>
        <v>0</v>
      </c>
      <c r="BE118" s="4"/>
      <c r="BT118" s="140" t="s">
        <v>92</v>
      </c>
      <c r="BV118" s="140" t="s">
        <v>77</v>
      </c>
      <c r="BW118" s="140" t="s">
        <v>143</v>
      </c>
      <c r="BX118" s="140" t="s">
        <v>139</v>
      </c>
      <c r="CL118" s="140" t="s">
        <v>1</v>
      </c>
    </row>
    <row r="119" s="4" customFormat="1" ht="16.5" customHeight="1">
      <c r="A119" s="141" t="s">
        <v>89</v>
      </c>
      <c r="B119" s="69"/>
      <c r="C119" s="131"/>
      <c r="D119" s="131"/>
      <c r="E119" s="131"/>
      <c r="F119" s="132" t="s">
        <v>144</v>
      </c>
      <c r="G119" s="132"/>
      <c r="H119" s="132"/>
      <c r="I119" s="132"/>
      <c r="J119" s="132"/>
      <c r="K119" s="131"/>
      <c r="L119" s="132" t="s">
        <v>98</v>
      </c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4">
        <f>'SO1.6.3 - VON'!J34</f>
        <v>0</v>
      </c>
      <c r="AH119" s="131"/>
      <c r="AI119" s="131"/>
      <c r="AJ119" s="131"/>
      <c r="AK119" s="131"/>
      <c r="AL119" s="131"/>
      <c r="AM119" s="131"/>
      <c r="AN119" s="134">
        <f>SUM(AG119,AT119)</f>
        <v>0</v>
      </c>
      <c r="AO119" s="131"/>
      <c r="AP119" s="131"/>
      <c r="AQ119" s="135" t="s">
        <v>87</v>
      </c>
      <c r="AR119" s="71"/>
      <c r="AS119" s="142">
        <v>0</v>
      </c>
      <c r="AT119" s="143">
        <f>ROUND(SUM(AV119:AW119),2)</f>
        <v>0</v>
      </c>
      <c r="AU119" s="144">
        <f>'SO1.6.3 - VON'!P125</f>
        <v>0</v>
      </c>
      <c r="AV119" s="143">
        <f>'SO1.6.3 - VON'!J37</f>
        <v>0</v>
      </c>
      <c r="AW119" s="143">
        <f>'SO1.6.3 - VON'!J38</f>
        <v>0</v>
      </c>
      <c r="AX119" s="143">
        <f>'SO1.6.3 - VON'!J39</f>
        <v>0</v>
      </c>
      <c r="AY119" s="143">
        <f>'SO1.6.3 - VON'!J40</f>
        <v>0</v>
      </c>
      <c r="AZ119" s="143">
        <f>'SO1.6.3 - VON'!F37</f>
        <v>0</v>
      </c>
      <c r="BA119" s="143">
        <f>'SO1.6.3 - VON'!F38</f>
        <v>0</v>
      </c>
      <c r="BB119" s="143">
        <f>'SO1.6.3 - VON'!F39</f>
        <v>0</v>
      </c>
      <c r="BC119" s="143">
        <f>'SO1.6.3 - VON'!F40</f>
        <v>0</v>
      </c>
      <c r="BD119" s="145">
        <f>'SO1.6.3 - VON'!F41</f>
        <v>0</v>
      </c>
      <c r="BE119" s="4"/>
      <c r="BT119" s="140" t="s">
        <v>92</v>
      </c>
      <c r="BV119" s="140" t="s">
        <v>77</v>
      </c>
      <c r="BW119" s="140" t="s">
        <v>145</v>
      </c>
      <c r="BX119" s="140" t="s">
        <v>139</v>
      </c>
      <c r="CL119" s="140" t="s">
        <v>1</v>
      </c>
    </row>
    <row r="120" s="2" customFormat="1" ht="30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43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</row>
    <row r="121" s="2" customFormat="1" ht="6.96" customHeight="1">
      <c r="A121" s="37"/>
      <c r="B121" s="65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Q121" s="66"/>
      <c r="AR121" s="43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</row>
  </sheetData>
  <sheetProtection sheet="1" formatColumns="0" formatRows="0" objects="1" scenarios="1" spinCount="100000" saltValue="oNlsm5ShcdOiARrmoOWDxWgXJlmyhng1g1MhZWBvw7WpELpvC8G/PINBTzxczwndNtfs5aKADnRZ5XB5X4LrUA==" hashValue="+c3KwBTn70+18GrUJhgBYmnJ7tjyZkaRy59OkEwjFYZyJjRNV/1we2CvMg88mNR9DZHcX03893eUCuUKKBFZrQ==" algorithmName="SHA-512" password="CC35"/>
  <mergeCells count="138">
    <mergeCell ref="E104:I104"/>
    <mergeCell ref="K104:AF104"/>
    <mergeCell ref="L105:AF105"/>
    <mergeCell ref="F105:J105"/>
    <mergeCell ref="F106:J106"/>
    <mergeCell ref="L106:AF106"/>
    <mergeCell ref="L107:AF107"/>
    <mergeCell ref="F107:J107"/>
    <mergeCell ref="E108:I108"/>
    <mergeCell ref="K108:AF108"/>
    <mergeCell ref="F109:J109"/>
    <mergeCell ref="L109:AF109"/>
    <mergeCell ref="F110:J110"/>
    <mergeCell ref="L110:AF110"/>
    <mergeCell ref="L111:AF111"/>
    <mergeCell ref="F111:J111"/>
    <mergeCell ref="E112:I112"/>
    <mergeCell ref="K112:AF112"/>
    <mergeCell ref="L113:AF113"/>
    <mergeCell ref="F113:J113"/>
    <mergeCell ref="L114:AF114"/>
    <mergeCell ref="F114:J114"/>
    <mergeCell ref="F115:J115"/>
    <mergeCell ref="L115:AF115"/>
    <mergeCell ref="E116:I116"/>
    <mergeCell ref="K116:AF116"/>
    <mergeCell ref="F117:J117"/>
    <mergeCell ref="L117:AF117"/>
    <mergeCell ref="F118:J118"/>
    <mergeCell ref="L118:AF118"/>
    <mergeCell ref="F119:J119"/>
    <mergeCell ref="L119:AF119"/>
    <mergeCell ref="AN101:AP101"/>
    <mergeCell ref="AG101:AM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L85:AO85"/>
    <mergeCell ref="C92:G92"/>
    <mergeCell ref="I92:AF92"/>
    <mergeCell ref="J95:AF95"/>
    <mergeCell ref="D95:H95"/>
    <mergeCell ref="K96:AF96"/>
    <mergeCell ref="E96:I96"/>
    <mergeCell ref="L97:AF97"/>
    <mergeCell ref="F97:J97"/>
    <mergeCell ref="L98:AF98"/>
    <mergeCell ref="F98:J98"/>
    <mergeCell ref="L99:AF99"/>
    <mergeCell ref="F99:J99"/>
    <mergeCell ref="K100:AF100"/>
    <mergeCell ref="E100:I100"/>
    <mergeCell ref="L101:AF101"/>
    <mergeCell ref="F101:J101"/>
    <mergeCell ref="F102:J102"/>
    <mergeCell ref="L102:AF102"/>
    <mergeCell ref="L103:AF103"/>
    <mergeCell ref="F103:J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100:AM100"/>
    <mergeCell ref="AN100:AP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7" location="'SO1.1.1 - elektroinstalace'!C2" display="/"/>
    <hyperlink ref="A98" location="'SO1.1.2 - zemní práce'!C2" display="/"/>
    <hyperlink ref="A99" location="'SO1.1.3 - VON'!C2" display="/"/>
    <hyperlink ref="A101" location="'SO1.2.1 - elektroinstalace'!C2" display="/"/>
    <hyperlink ref="A102" location="'SO1.2.2 - zemní práce'!C2" display="/"/>
    <hyperlink ref="A103" location="'SO1.2.3 - VON'!C2" display="/"/>
    <hyperlink ref="A105" location="'SO1.3.1 - elektroinstalace'!C2" display="/"/>
    <hyperlink ref="A106" location="'SO1.3.2 - zemní práce'!C2" display="/"/>
    <hyperlink ref="A107" location="'SO1.3.3 - VON'!C2" display="/"/>
    <hyperlink ref="A109" location="'SO1.4.1 - elektroinstalace'!C2" display="/"/>
    <hyperlink ref="A110" location="'SO1.4.2 - zemní práce'!C2" display="/"/>
    <hyperlink ref="A111" location="'SO1.4.3 - VON'!C2" display="/"/>
    <hyperlink ref="A113" location="'SO1.5.1 - elktroinstalace'!C2" display="/"/>
    <hyperlink ref="A114" location="'SO1.5.2 - zemní práce'!C2" display="/"/>
    <hyperlink ref="A115" location="'SO1.5.3 - VON'!C2" display="/"/>
    <hyperlink ref="A117" location="'SO1.6.1 - elektroinstalace'!C2" display="/"/>
    <hyperlink ref="A118" location="'SO1.6.2 - zemní práce'!C2" display="/"/>
    <hyperlink ref="A119" location="'SO1.6.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117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356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426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ROUND((SUM(BE125:BE128)),  2)</f>
        <v>0</v>
      </c>
      <c r="G37" s="37"/>
      <c r="H37" s="37"/>
      <c r="I37" s="164">
        <v>0.20999999999999999</v>
      </c>
      <c r="J37" s="163">
        <f>ROUND(((SUM(BE125:BE128))*I37),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ROUND((SUM(BF125:BF128)),  2)</f>
        <v>0</v>
      </c>
      <c r="G38" s="37"/>
      <c r="H38" s="37"/>
      <c r="I38" s="164">
        <v>0.14999999999999999</v>
      </c>
      <c r="J38" s="163">
        <f>ROUND(((SUM(BF125:BF128))*I38),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ROUND((SUM(BG125:BG128)),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ROUND((SUM(BH125:BH128)),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ROUND((SUM(BI125:BI128)),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356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SO1.3.3 - VON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310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356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SO1.3.3 - VON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311</v>
      </c>
      <c r="F126" s="209" t="s">
        <v>312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SUM(P127:P128)</f>
        <v>0</v>
      </c>
      <c r="Q126" s="214"/>
      <c r="R126" s="215">
        <f>SUM(R127:R128)</f>
        <v>0</v>
      </c>
      <c r="S126" s="214"/>
      <c r="T126" s="216">
        <f>SUM(T127:T128)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200</v>
      </c>
      <c r="AT126" s="218" t="s">
        <v>74</v>
      </c>
      <c r="AU126" s="218" t="s">
        <v>75</v>
      </c>
      <c r="AY126" s="217" t="s">
        <v>175</v>
      </c>
      <c r="BK126" s="219">
        <f>SUM(BK127:BK128)</f>
        <v>0</v>
      </c>
    </row>
    <row r="127" s="2" customFormat="1" ht="24.15" customHeight="1">
      <c r="A127" s="37"/>
      <c r="B127" s="38"/>
      <c r="C127" s="239" t="s">
        <v>82</v>
      </c>
      <c r="D127" s="239" t="s">
        <v>195</v>
      </c>
      <c r="E127" s="240" t="s">
        <v>313</v>
      </c>
      <c r="F127" s="241" t="s">
        <v>314</v>
      </c>
      <c r="G127" s="242" t="s">
        <v>315</v>
      </c>
      <c r="H127" s="282"/>
      <c r="I127" s="244"/>
      <c r="J127" s="245">
        <f>ROUND(I127*H127,2)</f>
        <v>0</v>
      </c>
      <c r="K127" s="241" t="s">
        <v>180</v>
      </c>
      <c r="L127" s="43"/>
      <c r="M127" s="246" t="s">
        <v>1</v>
      </c>
      <c r="N127" s="247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174</v>
      </c>
      <c r="AT127" s="232" t="s">
        <v>195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174</v>
      </c>
      <c r="BM127" s="232" t="s">
        <v>427</v>
      </c>
    </row>
    <row r="128" s="2" customFormat="1" ht="24.15" customHeight="1">
      <c r="A128" s="37"/>
      <c r="B128" s="38"/>
      <c r="C128" s="239" t="s">
        <v>84</v>
      </c>
      <c r="D128" s="239" t="s">
        <v>195</v>
      </c>
      <c r="E128" s="240" t="s">
        <v>428</v>
      </c>
      <c r="F128" s="241" t="s">
        <v>429</v>
      </c>
      <c r="G128" s="242" t="s">
        <v>315</v>
      </c>
      <c r="H128" s="282"/>
      <c r="I128" s="244"/>
      <c r="J128" s="245">
        <f>ROUND(I128*H128,2)</f>
        <v>0</v>
      </c>
      <c r="K128" s="241" t="s">
        <v>180</v>
      </c>
      <c r="L128" s="43"/>
      <c r="M128" s="248" t="s">
        <v>1</v>
      </c>
      <c r="N128" s="249" t="s">
        <v>40</v>
      </c>
      <c r="O128" s="250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174</v>
      </c>
      <c r="AT128" s="232" t="s">
        <v>195</v>
      </c>
      <c r="AU128" s="232" t="s">
        <v>82</v>
      </c>
      <c r="AY128" s="16" t="s">
        <v>175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174</v>
      </c>
      <c r="BM128" s="232" t="s">
        <v>430</v>
      </c>
    </row>
    <row r="129" s="2" customFormat="1" ht="6.96" customHeight="1">
      <c r="A129" s="37"/>
      <c r="B129" s="65"/>
      <c r="C129" s="66"/>
      <c r="D129" s="66"/>
      <c r="E129" s="66"/>
      <c r="F129" s="66"/>
      <c r="G129" s="66"/>
      <c r="H129" s="66"/>
      <c r="I129" s="66"/>
      <c r="J129" s="66"/>
      <c r="K129" s="66"/>
      <c r="L129" s="43"/>
      <c r="M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</sheetData>
  <sheetProtection sheet="1" autoFilter="0" formatColumns="0" formatRows="0" objects="1" scenarios="1" spinCount="100000" saltValue="Hjm1HAFDLgTIBWA6zeIUkGFX239aaQ1UDOcj5Dh9bjQd8sOntCG+VwXTA0I8psV0l8V8Ffvm3jAlb31LndBtMQ==" hashValue="6Db8r/wSLmM6nwVTpRh0LGrwXd/rOgLkUg3lblMLok217Q53Eewwx2+NqUAz7xO+KoF7JxWfxZ6e8avNMUBrJg==" algorithmName="SHA-512" password="CC35"/>
  <autoFilter ref="C124:K12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122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431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432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ROUND((SUM(BE125:BE155)),  2)</f>
        <v>0</v>
      </c>
      <c r="G37" s="37"/>
      <c r="H37" s="37"/>
      <c r="I37" s="164">
        <v>0.20999999999999999</v>
      </c>
      <c r="J37" s="163">
        <f>ROUND(((SUM(BE125:BE155))*I37),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ROUND((SUM(BF125:BF155)),  2)</f>
        <v>0</v>
      </c>
      <c r="G38" s="37"/>
      <c r="H38" s="37"/>
      <c r="I38" s="164">
        <v>0.14999999999999999</v>
      </c>
      <c r="J38" s="163">
        <f>ROUND(((SUM(BF125:BF155))*I38),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ROUND((SUM(BG125:BG155)),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ROUND((SUM(BH125:BH155)),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ROUND((SUM(BI125:BI155)),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431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SO1.4.1 - elektroinstalace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158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431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SO1.4.1 - elektroinstalace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172</v>
      </c>
      <c r="F126" s="209" t="s">
        <v>173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SUM(P127:P155)</f>
        <v>0</v>
      </c>
      <c r="Q126" s="214"/>
      <c r="R126" s="215">
        <f>SUM(R127:R155)</f>
        <v>0</v>
      </c>
      <c r="S126" s="214"/>
      <c r="T126" s="216">
        <f>SUM(T127:T155)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174</v>
      </c>
      <c r="AT126" s="218" t="s">
        <v>74</v>
      </c>
      <c r="AU126" s="218" t="s">
        <v>75</v>
      </c>
      <c r="AY126" s="217" t="s">
        <v>175</v>
      </c>
      <c r="BK126" s="219">
        <f>SUM(BK127:BK155)</f>
        <v>0</v>
      </c>
    </row>
    <row r="127" s="2" customFormat="1" ht="49.05" customHeight="1">
      <c r="A127" s="37"/>
      <c r="B127" s="38"/>
      <c r="C127" s="220" t="s">
        <v>82</v>
      </c>
      <c r="D127" s="220" t="s">
        <v>176</v>
      </c>
      <c r="E127" s="221" t="s">
        <v>183</v>
      </c>
      <c r="F127" s="222" t="s">
        <v>184</v>
      </c>
      <c r="G127" s="223" t="s">
        <v>179</v>
      </c>
      <c r="H127" s="224">
        <v>7</v>
      </c>
      <c r="I127" s="225"/>
      <c r="J127" s="226">
        <f>ROUND(I127*H127,2)</f>
        <v>0</v>
      </c>
      <c r="K127" s="222" t="s">
        <v>180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181</v>
      </c>
      <c r="AT127" s="232" t="s">
        <v>176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181</v>
      </c>
      <c r="BM127" s="232" t="s">
        <v>433</v>
      </c>
    </row>
    <row r="128" s="2" customFormat="1">
      <c r="A128" s="37"/>
      <c r="B128" s="38"/>
      <c r="C128" s="39"/>
      <c r="D128" s="234" t="s">
        <v>186</v>
      </c>
      <c r="E128" s="39"/>
      <c r="F128" s="235" t="s">
        <v>187</v>
      </c>
      <c r="G128" s="39"/>
      <c r="H128" s="39"/>
      <c r="I128" s="236"/>
      <c r="J128" s="39"/>
      <c r="K128" s="39"/>
      <c r="L128" s="43"/>
      <c r="M128" s="237"/>
      <c r="N128" s="23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186</v>
      </c>
      <c r="AU128" s="16" t="s">
        <v>82</v>
      </c>
    </row>
    <row r="129" s="2" customFormat="1" ht="49.05" customHeight="1">
      <c r="A129" s="37"/>
      <c r="B129" s="38"/>
      <c r="C129" s="220" t="s">
        <v>84</v>
      </c>
      <c r="D129" s="220" t="s">
        <v>176</v>
      </c>
      <c r="E129" s="221" t="s">
        <v>189</v>
      </c>
      <c r="F129" s="222" t="s">
        <v>190</v>
      </c>
      <c r="G129" s="223" t="s">
        <v>179</v>
      </c>
      <c r="H129" s="224">
        <v>6</v>
      </c>
      <c r="I129" s="225"/>
      <c r="J129" s="226">
        <f>ROUND(I129*H129,2)</f>
        <v>0</v>
      </c>
      <c r="K129" s="222" t="s">
        <v>180</v>
      </c>
      <c r="L129" s="227"/>
      <c r="M129" s="228" t="s">
        <v>1</v>
      </c>
      <c r="N129" s="229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181</v>
      </c>
      <c r="AT129" s="232" t="s">
        <v>176</v>
      </c>
      <c r="AU129" s="232" t="s">
        <v>82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181</v>
      </c>
      <c r="BM129" s="232" t="s">
        <v>434</v>
      </c>
    </row>
    <row r="130" s="2" customFormat="1" ht="24.15" customHeight="1">
      <c r="A130" s="37"/>
      <c r="B130" s="38"/>
      <c r="C130" s="220" t="s">
        <v>208</v>
      </c>
      <c r="D130" s="220" t="s">
        <v>176</v>
      </c>
      <c r="E130" s="221" t="s">
        <v>360</v>
      </c>
      <c r="F130" s="222" t="s">
        <v>361</v>
      </c>
      <c r="G130" s="223" t="s">
        <v>179</v>
      </c>
      <c r="H130" s="224">
        <v>2</v>
      </c>
      <c r="I130" s="225"/>
      <c r="J130" s="226">
        <f>ROUND(I130*H130,2)</f>
        <v>0</v>
      </c>
      <c r="K130" s="222" t="s">
        <v>180</v>
      </c>
      <c r="L130" s="227"/>
      <c r="M130" s="228" t="s">
        <v>1</v>
      </c>
      <c r="N130" s="229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181</v>
      </c>
      <c r="AT130" s="232" t="s">
        <v>176</v>
      </c>
      <c r="AU130" s="232" t="s">
        <v>82</v>
      </c>
      <c r="AY130" s="16" t="s">
        <v>175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181</v>
      </c>
      <c r="BM130" s="232" t="s">
        <v>435</v>
      </c>
    </row>
    <row r="131" s="2" customFormat="1" ht="24.15" customHeight="1">
      <c r="A131" s="37"/>
      <c r="B131" s="38"/>
      <c r="C131" s="220" t="s">
        <v>92</v>
      </c>
      <c r="D131" s="220" t="s">
        <v>176</v>
      </c>
      <c r="E131" s="221" t="s">
        <v>192</v>
      </c>
      <c r="F131" s="222" t="s">
        <v>193</v>
      </c>
      <c r="G131" s="223" t="s">
        <v>179</v>
      </c>
      <c r="H131" s="224">
        <v>2</v>
      </c>
      <c r="I131" s="225"/>
      <c r="J131" s="226">
        <f>ROUND(I131*H131,2)</f>
        <v>0</v>
      </c>
      <c r="K131" s="222" t="s">
        <v>180</v>
      </c>
      <c r="L131" s="227"/>
      <c r="M131" s="228" t="s">
        <v>1</v>
      </c>
      <c r="N131" s="229" t="s">
        <v>40</v>
      </c>
      <c r="O131" s="90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181</v>
      </c>
      <c r="AT131" s="232" t="s">
        <v>176</v>
      </c>
      <c r="AU131" s="232" t="s">
        <v>82</v>
      </c>
      <c r="AY131" s="16" t="s">
        <v>175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181</v>
      </c>
      <c r="BM131" s="232" t="s">
        <v>436</v>
      </c>
    </row>
    <row r="132" s="2" customFormat="1" ht="62.7" customHeight="1">
      <c r="A132" s="37"/>
      <c r="B132" s="38"/>
      <c r="C132" s="239" t="s">
        <v>174</v>
      </c>
      <c r="D132" s="239" t="s">
        <v>195</v>
      </c>
      <c r="E132" s="240" t="s">
        <v>196</v>
      </c>
      <c r="F132" s="241" t="s">
        <v>197</v>
      </c>
      <c r="G132" s="242" t="s">
        <v>179</v>
      </c>
      <c r="H132" s="243">
        <v>1</v>
      </c>
      <c r="I132" s="244"/>
      <c r="J132" s="245">
        <f>ROUND(I132*H132,2)</f>
        <v>0</v>
      </c>
      <c r="K132" s="241" t="s">
        <v>180</v>
      </c>
      <c r="L132" s="43"/>
      <c r="M132" s="246" t="s">
        <v>1</v>
      </c>
      <c r="N132" s="247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198</v>
      </c>
      <c r="AT132" s="232" t="s">
        <v>195</v>
      </c>
      <c r="AU132" s="232" t="s">
        <v>82</v>
      </c>
      <c r="AY132" s="16" t="s">
        <v>175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198</v>
      </c>
      <c r="BM132" s="232" t="s">
        <v>437</v>
      </c>
    </row>
    <row r="133" s="2" customFormat="1" ht="37.8" customHeight="1">
      <c r="A133" s="37"/>
      <c r="B133" s="38"/>
      <c r="C133" s="239" t="s">
        <v>200</v>
      </c>
      <c r="D133" s="239" t="s">
        <v>195</v>
      </c>
      <c r="E133" s="240" t="s">
        <v>201</v>
      </c>
      <c r="F133" s="241" t="s">
        <v>202</v>
      </c>
      <c r="G133" s="242" t="s">
        <v>179</v>
      </c>
      <c r="H133" s="243">
        <v>13</v>
      </c>
      <c r="I133" s="244"/>
      <c r="J133" s="245">
        <f>ROUND(I133*H133,2)</f>
        <v>0</v>
      </c>
      <c r="K133" s="241" t="s">
        <v>180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198</v>
      </c>
      <c r="AT133" s="232" t="s">
        <v>195</v>
      </c>
      <c r="AU133" s="232" t="s">
        <v>82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198</v>
      </c>
      <c r="BM133" s="232" t="s">
        <v>438</v>
      </c>
    </row>
    <row r="134" s="2" customFormat="1" ht="24.15" customHeight="1">
      <c r="A134" s="37"/>
      <c r="B134" s="38"/>
      <c r="C134" s="239" t="s">
        <v>204</v>
      </c>
      <c r="D134" s="239" t="s">
        <v>195</v>
      </c>
      <c r="E134" s="240" t="s">
        <v>205</v>
      </c>
      <c r="F134" s="241" t="s">
        <v>206</v>
      </c>
      <c r="G134" s="242" t="s">
        <v>179</v>
      </c>
      <c r="H134" s="243">
        <v>2</v>
      </c>
      <c r="I134" s="244"/>
      <c r="J134" s="245">
        <f>ROUND(I134*H134,2)</f>
        <v>0</v>
      </c>
      <c r="K134" s="241" t="s">
        <v>180</v>
      </c>
      <c r="L134" s="43"/>
      <c r="M134" s="246" t="s">
        <v>1</v>
      </c>
      <c r="N134" s="247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198</v>
      </c>
      <c r="AT134" s="232" t="s">
        <v>195</v>
      </c>
      <c r="AU134" s="232" t="s">
        <v>82</v>
      </c>
      <c r="AY134" s="16" t="s">
        <v>175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198</v>
      </c>
      <c r="BM134" s="232" t="s">
        <v>439</v>
      </c>
    </row>
    <row r="135" s="2" customFormat="1" ht="24.15" customHeight="1">
      <c r="A135" s="37"/>
      <c r="B135" s="38"/>
      <c r="C135" s="239" t="s">
        <v>212</v>
      </c>
      <c r="D135" s="239" t="s">
        <v>195</v>
      </c>
      <c r="E135" s="240" t="s">
        <v>209</v>
      </c>
      <c r="F135" s="241" t="s">
        <v>210</v>
      </c>
      <c r="G135" s="242" t="s">
        <v>179</v>
      </c>
      <c r="H135" s="243">
        <v>10</v>
      </c>
      <c r="I135" s="244"/>
      <c r="J135" s="245">
        <f>ROUND(I135*H135,2)</f>
        <v>0</v>
      </c>
      <c r="K135" s="241" t="s">
        <v>180</v>
      </c>
      <c r="L135" s="43"/>
      <c r="M135" s="246" t="s">
        <v>1</v>
      </c>
      <c r="N135" s="247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198</v>
      </c>
      <c r="AT135" s="232" t="s">
        <v>195</v>
      </c>
      <c r="AU135" s="232" t="s">
        <v>82</v>
      </c>
      <c r="AY135" s="16" t="s">
        <v>175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198</v>
      </c>
      <c r="BM135" s="232" t="s">
        <v>440</v>
      </c>
    </row>
    <row r="136" s="2" customFormat="1" ht="24.15" customHeight="1">
      <c r="A136" s="37"/>
      <c r="B136" s="38"/>
      <c r="C136" s="220" t="s">
        <v>217</v>
      </c>
      <c r="D136" s="220" t="s">
        <v>176</v>
      </c>
      <c r="E136" s="221" t="s">
        <v>213</v>
      </c>
      <c r="F136" s="222" t="s">
        <v>214</v>
      </c>
      <c r="G136" s="223" t="s">
        <v>215</v>
      </c>
      <c r="H136" s="224">
        <v>30</v>
      </c>
      <c r="I136" s="225"/>
      <c r="J136" s="226">
        <f>ROUND(I136*H136,2)</f>
        <v>0</v>
      </c>
      <c r="K136" s="222" t="s">
        <v>180</v>
      </c>
      <c r="L136" s="227"/>
      <c r="M136" s="228" t="s">
        <v>1</v>
      </c>
      <c r="N136" s="229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181</v>
      </c>
      <c r="AT136" s="232" t="s">
        <v>176</v>
      </c>
      <c r="AU136" s="232" t="s">
        <v>82</v>
      </c>
      <c r="AY136" s="16" t="s">
        <v>175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181</v>
      </c>
      <c r="BM136" s="232" t="s">
        <v>441</v>
      </c>
    </row>
    <row r="137" s="2" customFormat="1" ht="24.15" customHeight="1">
      <c r="A137" s="37"/>
      <c r="B137" s="38"/>
      <c r="C137" s="220" t="s">
        <v>229</v>
      </c>
      <c r="D137" s="220" t="s">
        <v>176</v>
      </c>
      <c r="E137" s="221" t="s">
        <v>442</v>
      </c>
      <c r="F137" s="222" t="s">
        <v>443</v>
      </c>
      <c r="G137" s="223" t="s">
        <v>215</v>
      </c>
      <c r="H137" s="224">
        <v>90</v>
      </c>
      <c r="I137" s="225"/>
      <c r="J137" s="226">
        <f>ROUND(I137*H137,2)</f>
        <v>0</v>
      </c>
      <c r="K137" s="222" t="s">
        <v>180</v>
      </c>
      <c r="L137" s="227"/>
      <c r="M137" s="228" t="s">
        <v>1</v>
      </c>
      <c r="N137" s="229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181</v>
      </c>
      <c r="AT137" s="232" t="s">
        <v>176</v>
      </c>
      <c r="AU137" s="232" t="s">
        <v>82</v>
      </c>
      <c r="AY137" s="16" t="s">
        <v>175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181</v>
      </c>
      <c r="BM137" s="232" t="s">
        <v>444</v>
      </c>
    </row>
    <row r="138" s="2" customFormat="1" ht="24.15" customHeight="1">
      <c r="A138" s="37"/>
      <c r="B138" s="38"/>
      <c r="C138" s="220" t="s">
        <v>396</v>
      </c>
      <c r="D138" s="220" t="s">
        <v>176</v>
      </c>
      <c r="E138" s="221" t="s">
        <v>445</v>
      </c>
      <c r="F138" s="222" t="s">
        <v>446</v>
      </c>
      <c r="G138" s="223" t="s">
        <v>179</v>
      </c>
      <c r="H138" s="224">
        <v>1</v>
      </c>
      <c r="I138" s="225"/>
      <c r="J138" s="226">
        <f>ROUND(I138*H138,2)</f>
        <v>0</v>
      </c>
      <c r="K138" s="222" t="s">
        <v>180</v>
      </c>
      <c r="L138" s="227"/>
      <c r="M138" s="228" t="s">
        <v>1</v>
      </c>
      <c r="N138" s="229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181</v>
      </c>
      <c r="AT138" s="232" t="s">
        <v>176</v>
      </c>
      <c r="AU138" s="232" t="s">
        <v>82</v>
      </c>
      <c r="AY138" s="16" t="s">
        <v>175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181</v>
      </c>
      <c r="BM138" s="232" t="s">
        <v>447</v>
      </c>
    </row>
    <row r="139" s="2" customFormat="1" ht="24.15" customHeight="1">
      <c r="A139" s="37"/>
      <c r="B139" s="38"/>
      <c r="C139" s="220" t="s">
        <v>221</v>
      </c>
      <c r="D139" s="220" t="s">
        <v>176</v>
      </c>
      <c r="E139" s="221" t="s">
        <v>218</v>
      </c>
      <c r="F139" s="222" t="s">
        <v>219</v>
      </c>
      <c r="G139" s="223" t="s">
        <v>215</v>
      </c>
      <c r="H139" s="224">
        <v>110</v>
      </c>
      <c r="I139" s="225"/>
      <c r="J139" s="226">
        <f>ROUND(I139*H139,2)</f>
        <v>0</v>
      </c>
      <c r="K139" s="222" t="s">
        <v>180</v>
      </c>
      <c r="L139" s="227"/>
      <c r="M139" s="228" t="s">
        <v>1</v>
      </c>
      <c r="N139" s="229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181</v>
      </c>
      <c r="AT139" s="232" t="s">
        <v>176</v>
      </c>
      <c r="AU139" s="232" t="s">
        <v>82</v>
      </c>
      <c r="AY139" s="16" t="s">
        <v>175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181</v>
      </c>
      <c r="BM139" s="232" t="s">
        <v>448</v>
      </c>
    </row>
    <row r="140" s="2" customFormat="1" ht="24.15" customHeight="1">
      <c r="A140" s="37"/>
      <c r="B140" s="38"/>
      <c r="C140" s="239" t="s">
        <v>225</v>
      </c>
      <c r="D140" s="239" t="s">
        <v>195</v>
      </c>
      <c r="E140" s="240" t="s">
        <v>222</v>
      </c>
      <c r="F140" s="241" t="s">
        <v>223</v>
      </c>
      <c r="G140" s="242" t="s">
        <v>215</v>
      </c>
      <c r="H140" s="243">
        <v>30</v>
      </c>
      <c r="I140" s="244"/>
      <c r="J140" s="245">
        <f>ROUND(I140*H140,2)</f>
        <v>0</v>
      </c>
      <c r="K140" s="241" t="s">
        <v>180</v>
      </c>
      <c r="L140" s="43"/>
      <c r="M140" s="246" t="s">
        <v>1</v>
      </c>
      <c r="N140" s="247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198</v>
      </c>
      <c r="AT140" s="232" t="s">
        <v>195</v>
      </c>
      <c r="AU140" s="232" t="s">
        <v>82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198</v>
      </c>
      <c r="BM140" s="232" t="s">
        <v>449</v>
      </c>
    </row>
    <row r="141" s="2" customFormat="1" ht="24.15" customHeight="1">
      <c r="A141" s="37"/>
      <c r="B141" s="38"/>
      <c r="C141" s="239" t="s">
        <v>7</v>
      </c>
      <c r="D141" s="239" t="s">
        <v>195</v>
      </c>
      <c r="E141" s="240" t="s">
        <v>450</v>
      </c>
      <c r="F141" s="241" t="s">
        <v>451</v>
      </c>
      <c r="G141" s="242" t="s">
        <v>215</v>
      </c>
      <c r="H141" s="243">
        <v>90</v>
      </c>
      <c r="I141" s="244"/>
      <c r="J141" s="245">
        <f>ROUND(I141*H141,2)</f>
        <v>0</v>
      </c>
      <c r="K141" s="241" t="s">
        <v>180</v>
      </c>
      <c r="L141" s="43"/>
      <c r="M141" s="246" t="s">
        <v>1</v>
      </c>
      <c r="N141" s="247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198</v>
      </c>
      <c r="AT141" s="232" t="s">
        <v>195</v>
      </c>
      <c r="AU141" s="232" t="s">
        <v>82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198</v>
      </c>
      <c r="BM141" s="232" t="s">
        <v>452</v>
      </c>
    </row>
    <row r="142" s="2" customFormat="1" ht="76.35" customHeight="1">
      <c r="A142" s="37"/>
      <c r="B142" s="38"/>
      <c r="C142" s="239" t="s">
        <v>233</v>
      </c>
      <c r="D142" s="239" t="s">
        <v>195</v>
      </c>
      <c r="E142" s="240" t="s">
        <v>226</v>
      </c>
      <c r="F142" s="241" t="s">
        <v>227</v>
      </c>
      <c r="G142" s="242" t="s">
        <v>179</v>
      </c>
      <c r="H142" s="243">
        <v>4</v>
      </c>
      <c r="I142" s="244"/>
      <c r="J142" s="245">
        <f>ROUND(I142*H142,2)</f>
        <v>0</v>
      </c>
      <c r="K142" s="241" t="s">
        <v>180</v>
      </c>
      <c r="L142" s="43"/>
      <c r="M142" s="246" t="s">
        <v>1</v>
      </c>
      <c r="N142" s="247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198</v>
      </c>
      <c r="AT142" s="232" t="s">
        <v>195</v>
      </c>
      <c r="AU142" s="232" t="s">
        <v>82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198</v>
      </c>
      <c r="BM142" s="232" t="s">
        <v>453</v>
      </c>
    </row>
    <row r="143" s="2" customFormat="1" ht="49.05" customHeight="1">
      <c r="A143" s="37"/>
      <c r="B143" s="38"/>
      <c r="C143" s="239" t="s">
        <v>400</v>
      </c>
      <c r="D143" s="239" t="s">
        <v>195</v>
      </c>
      <c r="E143" s="240" t="s">
        <v>454</v>
      </c>
      <c r="F143" s="241" t="s">
        <v>455</v>
      </c>
      <c r="G143" s="242" t="s">
        <v>179</v>
      </c>
      <c r="H143" s="243">
        <v>1</v>
      </c>
      <c r="I143" s="244"/>
      <c r="J143" s="245">
        <f>ROUND(I143*H143,2)</f>
        <v>0</v>
      </c>
      <c r="K143" s="241" t="s">
        <v>180</v>
      </c>
      <c r="L143" s="43"/>
      <c r="M143" s="246" t="s">
        <v>1</v>
      </c>
      <c r="N143" s="247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198</v>
      </c>
      <c r="AT143" s="232" t="s">
        <v>195</v>
      </c>
      <c r="AU143" s="232" t="s">
        <v>82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198</v>
      </c>
      <c r="BM143" s="232" t="s">
        <v>456</v>
      </c>
    </row>
    <row r="144" s="2" customFormat="1" ht="37.8" customHeight="1">
      <c r="A144" s="37"/>
      <c r="B144" s="38"/>
      <c r="C144" s="239" t="s">
        <v>259</v>
      </c>
      <c r="D144" s="239" t="s">
        <v>195</v>
      </c>
      <c r="E144" s="240" t="s">
        <v>457</v>
      </c>
      <c r="F144" s="241" t="s">
        <v>458</v>
      </c>
      <c r="G144" s="242" t="s">
        <v>179</v>
      </c>
      <c r="H144" s="243">
        <v>1</v>
      </c>
      <c r="I144" s="244"/>
      <c r="J144" s="245">
        <f>ROUND(I144*H144,2)</f>
        <v>0</v>
      </c>
      <c r="K144" s="241" t="s">
        <v>180</v>
      </c>
      <c r="L144" s="43"/>
      <c r="M144" s="246" t="s">
        <v>1</v>
      </c>
      <c r="N144" s="247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198</v>
      </c>
      <c r="AT144" s="232" t="s">
        <v>195</v>
      </c>
      <c r="AU144" s="232" t="s">
        <v>82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198</v>
      </c>
      <c r="BM144" s="232" t="s">
        <v>459</v>
      </c>
    </row>
    <row r="145" s="2" customFormat="1">
      <c r="A145" s="37"/>
      <c r="B145" s="38"/>
      <c r="C145" s="39"/>
      <c r="D145" s="234" t="s">
        <v>186</v>
      </c>
      <c r="E145" s="39"/>
      <c r="F145" s="235" t="s">
        <v>460</v>
      </c>
      <c r="G145" s="39"/>
      <c r="H145" s="39"/>
      <c r="I145" s="236"/>
      <c r="J145" s="39"/>
      <c r="K145" s="39"/>
      <c r="L145" s="43"/>
      <c r="M145" s="237"/>
      <c r="N145" s="238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186</v>
      </c>
      <c r="AU145" s="16" t="s">
        <v>82</v>
      </c>
    </row>
    <row r="146" s="2" customFormat="1" ht="37.8" customHeight="1">
      <c r="A146" s="37"/>
      <c r="B146" s="38"/>
      <c r="C146" s="239" t="s">
        <v>390</v>
      </c>
      <c r="D146" s="239" t="s">
        <v>195</v>
      </c>
      <c r="E146" s="240" t="s">
        <v>461</v>
      </c>
      <c r="F146" s="241" t="s">
        <v>462</v>
      </c>
      <c r="G146" s="242" t="s">
        <v>179</v>
      </c>
      <c r="H146" s="243">
        <v>1</v>
      </c>
      <c r="I146" s="244"/>
      <c r="J146" s="245">
        <f>ROUND(I146*H146,2)</f>
        <v>0</v>
      </c>
      <c r="K146" s="241" t="s">
        <v>180</v>
      </c>
      <c r="L146" s="43"/>
      <c r="M146" s="246" t="s">
        <v>1</v>
      </c>
      <c r="N146" s="247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198</v>
      </c>
      <c r="AT146" s="232" t="s">
        <v>195</v>
      </c>
      <c r="AU146" s="232" t="s">
        <v>82</v>
      </c>
      <c r="AY146" s="16" t="s">
        <v>175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198</v>
      </c>
      <c r="BM146" s="232" t="s">
        <v>463</v>
      </c>
    </row>
    <row r="147" s="2" customFormat="1">
      <c r="A147" s="37"/>
      <c r="B147" s="38"/>
      <c r="C147" s="39"/>
      <c r="D147" s="234" t="s">
        <v>186</v>
      </c>
      <c r="E147" s="39"/>
      <c r="F147" s="235" t="s">
        <v>460</v>
      </c>
      <c r="G147" s="39"/>
      <c r="H147" s="39"/>
      <c r="I147" s="236"/>
      <c r="J147" s="39"/>
      <c r="K147" s="39"/>
      <c r="L147" s="43"/>
      <c r="M147" s="237"/>
      <c r="N147" s="23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186</v>
      </c>
      <c r="AU147" s="16" t="s">
        <v>82</v>
      </c>
    </row>
    <row r="148" s="2" customFormat="1" ht="24.15" customHeight="1">
      <c r="A148" s="37"/>
      <c r="B148" s="38"/>
      <c r="C148" s="220" t="s">
        <v>237</v>
      </c>
      <c r="D148" s="220" t="s">
        <v>176</v>
      </c>
      <c r="E148" s="221" t="s">
        <v>230</v>
      </c>
      <c r="F148" s="222" t="s">
        <v>231</v>
      </c>
      <c r="G148" s="223" t="s">
        <v>179</v>
      </c>
      <c r="H148" s="224">
        <v>11</v>
      </c>
      <c r="I148" s="225"/>
      <c r="J148" s="226">
        <f>ROUND(I148*H148,2)</f>
        <v>0</v>
      </c>
      <c r="K148" s="222" t="s">
        <v>180</v>
      </c>
      <c r="L148" s="227"/>
      <c r="M148" s="228" t="s">
        <v>1</v>
      </c>
      <c r="N148" s="229" t="s">
        <v>40</v>
      </c>
      <c r="O148" s="90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2" t="s">
        <v>181</v>
      </c>
      <c r="AT148" s="232" t="s">
        <v>176</v>
      </c>
      <c r="AU148" s="232" t="s">
        <v>82</v>
      </c>
      <c r="AY148" s="16" t="s">
        <v>175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6" t="s">
        <v>82</v>
      </c>
      <c r="BK148" s="233">
        <f>ROUND(I148*H148,2)</f>
        <v>0</v>
      </c>
      <c r="BL148" s="16" t="s">
        <v>181</v>
      </c>
      <c r="BM148" s="232" t="s">
        <v>464</v>
      </c>
    </row>
    <row r="149" s="2" customFormat="1" ht="24.15" customHeight="1">
      <c r="A149" s="37"/>
      <c r="B149" s="38"/>
      <c r="C149" s="220" t="s">
        <v>244</v>
      </c>
      <c r="D149" s="220" t="s">
        <v>176</v>
      </c>
      <c r="E149" s="221" t="s">
        <v>234</v>
      </c>
      <c r="F149" s="222" t="s">
        <v>235</v>
      </c>
      <c r="G149" s="223" t="s">
        <v>215</v>
      </c>
      <c r="H149" s="224">
        <v>25</v>
      </c>
      <c r="I149" s="225"/>
      <c r="J149" s="226">
        <f>ROUND(I149*H149,2)</f>
        <v>0</v>
      </c>
      <c r="K149" s="222" t="s">
        <v>180</v>
      </c>
      <c r="L149" s="227"/>
      <c r="M149" s="228" t="s">
        <v>1</v>
      </c>
      <c r="N149" s="229" t="s">
        <v>40</v>
      </c>
      <c r="O149" s="90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2" t="s">
        <v>181</v>
      </c>
      <c r="AT149" s="232" t="s">
        <v>176</v>
      </c>
      <c r="AU149" s="232" t="s">
        <v>82</v>
      </c>
      <c r="AY149" s="16" t="s">
        <v>175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6" t="s">
        <v>82</v>
      </c>
      <c r="BK149" s="233">
        <f>ROUND(I149*H149,2)</f>
        <v>0</v>
      </c>
      <c r="BL149" s="16" t="s">
        <v>181</v>
      </c>
      <c r="BM149" s="232" t="s">
        <v>465</v>
      </c>
    </row>
    <row r="150" s="2" customFormat="1" ht="24.15" customHeight="1">
      <c r="A150" s="37"/>
      <c r="B150" s="38"/>
      <c r="C150" s="220" t="s">
        <v>248</v>
      </c>
      <c r="D150" s="220" t="s">
        <v>176</v>
      </c>
      <c r="E150" s="221" t="s">
        <v>238</v>
      </c>
      <c r="F150" s="222" t="s">
        <v>239</v>
      </c>
      <c r="G150" s="223" t="s">
        <v>179</v>
      </c>
      <c r="H150" s="224">
        <v>11</v>
      </c>
      <c r="I150" s="225"/>
      <c r="J150" s="226">
        <f>ROUND(I150*H150,2)</f>
        <v>0</v>
      </c>
      <c r="K150" s="222" t="s">
        <v>180</v>
      </c>
      <c r="L150" s="227"/>
      <c r="M150" s="228" t="s">
        <v>1</v>
      </c>
      <c r="N150" s="229" t="s">
        <v>40</v>
      </c>
      <c r="O150" s="90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2" t="s">
        <v>181</v>
      </c>
      <c r="AT150" s="232" t="s">
        <v>176</v>
      </c>
      <c r="AU150" s="232" t="s">
        <v>82</v>
      </c>
      <c r="AY150" s="16" t="s">
        <v>175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6" t="s">
        <v>82</v>
      </c>
      <c r="BK150" s="233">
        <f>ROUND(I150*H150,2)</f>
        <v>0</v>
      </c>
      <c r="BL150" s="16" t="s">
        <v>181</v>
      </c>
      <c r="BM150" s="232" t="s">
        <v>466</v>
      </c>
    </row>
    <row r="151" s="2" customFormat="1" ht="49.05" customHeight="1">
      <c r="A151" s="37"/>
      <c r="B151" s="38"/>
      <c r="C151" s="239" t="s">
        <v>8</v>
      </c>
      <c r="D151" s="239" t="s">
        <v>195</v>
      </c>
      <c r="E151" s="240" t="s">
        <v>241</v>
      </c>
      <c r="F151" s="241" t="s">
        <v>242</v>
      </c>
      <c r="G151" s="242" t="s">
        <v>179</v>
      </c>
      <c r="H151" s="243">
        <v>11</v>
      </c>
      <c r="I151" s="244"/>
      <c r="J151" s="245">
        <f>ROUND(I151*H151,2)</f>
        <v>0</v>
      </c>
      <c r="K151" s="241" t="s">
        <v>180</v>
      </c>
      <c r="L151" s="43"/>
      <c r="M151" s="246" t="s">
        <v>1</v>
      </c>
      <c r="N151" s="247" t="s">
        <v>40</v>
      </c>
      <c r="O151" s="90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2" t="s">
        <v>198</v>
      </c>
      <c r="AT151" s="232" t="s">
        <v>195</v>
      </c>
      <c r="AU151" s="232" t="s">
        <v>82</v>
      </c>
      <c r="AY151" s="16" t="s">
        <v>175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6" t="s">
        <v>82</v>
      </c>
      <c r="BK151" s="233">
        <f>ROUND(I151*H151,2)</f>
        <v>0</v>
      </c>
      <c r="BL151" s="16" t="s">
        <v>198</v>
      </c>
      <c r="BM151" s="232" t="s">
        <v>467</v>
      </c>
    </row>
    <row r="152" s="2" customFormat="1" ht="76.35" customHeight="1">
      <c r="A152" s="37"/>
      <c r="B152" s="38"/>
      <c r="C152" s="239" t="s">
        <v>255</v>
      </c>
      <c r="D152" s="239" t="s">
        <v>195</v>
      </c>
      <c r="E152" s="240" t="s">
        <v>245</v>
      </c>
      <c r="F152" s="241" t="s">
        <v>246</v>
      </c>
      <c r="G152" s="242" t="s">
        <v>215</v>
      </c>
      <c r="H152" s="243">
        <v>25</v>
      </c>
      <c r="I152" s="244"/>
      <c r="J152" s="245">
        <f>ROUND(I152*H152,2)</f>
        <v>0</v>
      </c>
      <c r="K152" s="241" t="s">
        <v>180</v>
      </c>
      <c r="L152" s="43"/>
      <c r="M152" s="246" t="s">
        <v>1</v>
      </c>
      <c r="N152" s="247" t="s">
        <v>40</v>
      </c>
      <c r="O152" s="90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2" t="s">
        <v>198</v>
      </c>
      <c r="AT152" s="232" t="s">
        <v>195</v>
      </c>
      <c r="AU152" s="232" t="s">
        <v>82</v>
      </c>
      <c r="AY152" s="16" t="s">
        <v>175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6" t="s">
        <v>82</v>
      </c>
      <c r="BK152" s="233">
        <f>ROUND(I152*H152,2)</f>
        <v>0</v>
      </c>
      <c r="BL152" s="16" t="s">
        <v>198</v>
      </c>
      <c r="BM152" s="232" t="s">
        <v>468</v>
      </c>
    </row>
    <row r="153" s="2" customFormat="1" ht="24.15" customHeight="1">
      <c r="A153" s="37"/>
      <c r="B153" s="38"/>
      <c r="C153" s="239" t="s">
        <v>263</v>
      </c>
      <c r="D153" s="239" t="s">
        <v>195</v>
      </c>
      <c r="E153" s="240" t="s">
        <v>249</v>
      </c>
      <c r="F153" s="241" t="s">
        <v>250</v>
      </c>
      <c r="G153" s="242" t="s">
        <v>179</v>
      </c>
      <c r="H153" s="243">
        <v>11</v>
      </c>
      <c r="I153" s="244"/>
      <c r="J153" s="245">
        <f>ROUND(I153*H153,2)</f>
        <v>0</v>
      </c>
      <c r="K153" s="241" t="s">
        <v>180</v>
      </c>
      <c r="L153" s="43"/>
      <c r="M153" s="246" t="s">
        <v>1</v>
      </c>
      <c r="N153" s="247" t="s">
        <v>40</v>
      </c>
      <c r="O153" s="90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2" t="s">
        <v>198</v>
      </c>
      <c r="AT153" s="232" t="s">
        <v>195</v>
      </c>
      <c r="AU153" s="232" t="s">
        <v>82</v>
      </c>
      <c r="AY153" s="16" t="s">
        <v>175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6" t="s">
        <v>82</v>
      </c>
      <c r="BK153" s="233">
        <f>ROUND(I153*H153,2)</f>
        <v>0</v>
      </c>
      <c r="BL153" s="16" t="s">
        <v>198</v>
      </c>
      <c r="BM153" s="232" t="s">
        <v>469</v>
      </c>
    </row>
    <row r="154" s="2" customFormat="1" ht="49.05" customHeight="1">
      <c r="A154" s="37"/>
      <c r="B154" s="38"/>
      <c r="C154" s="239" t="s">
        <v>470</v>
      </c>
      <c r="D154" s="239" t="s">
        <v>195</v>
      </c>
      <c r="E154" s="240" t="s">
        <v>260</v>
      </c>
      <c r="F154" s="241" t="s">
        <v>261</v>
      </c>
      <c r="G154" s="242" t="s">
        <v>179</v>
      </c>
      <c r="H154" s="243">
        <v>8</v>
      </c>
      <c r="I154" s="244"/>
      <c r="J154" s="245">
        <f>ROUND(I154*H154,2)</f>
        <v>0</v>
      </c>
      <c r="K154" s="241" t="s">
        <v>180</v>
      </c>
      <c r="L154" s="43"/>
      <c r="M154" s="246" t="s">
        <v>1</v>
      </c>
      <c r="N154" s="247" t="s">
        <v>40</v>
      </c>
      <c r="O154" s="90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2" t="s">
        <v>198</v>
      </c>
      <c r="AT154" s="232" t="s">
        <v>195</v>
      </c>
      <c r="AU154" s="232" t="s">
        <v>82</v>
      </c>
      <c r="AY154" s="16" t="s">
        <v>175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6" t="s">
        <v>82</v>
      </c>
      <c r="BK154" s="233">
        <f>ROUND(I154*H154,2)</f>
        <v>0</v>
      </c>
      <c r="BL154" s="16" t="s">
        <v>198</v>
      </c>
      <c r="BM154" s="232" t="s">
        <v>471</v>
      </c>
    </row>
    <row r="155" s="2" customFormat="1" ht="101.25" customHeight="1">
      <c r="A155" s="37"/>
      <c r="B155" s="38"/>
      <c r="C155" s="239" t="s">
        <v>188</v>
      </c>
      <c r="D155" s="239" t="s">
        <v>195</v>
      </c>
      <c r="E155" s="240" t="s">
        <v>264</v>
      </c>
      <c r="F155" s="241" t="s">
        <v>265</v>
      </c>
      <c r="G155" s="242" t="s">
        <v>179</v>
      </c>
      <c r="H155" s="243">
        <v>1</v>
      </c>
      <c r="I155" s="244"/>
      <c r="J155" s="245">
        <f>ROUND(I155*H155,2)</f>
        <v>0</v>
      </c>
      <c r="K155" s="241" t="s">
        <v>180</v>
      </c>
      <c r="L155" s="43"/>
      <c r="M155" s="248" t="s">
        <v>1</v>
      </c>
      <c r="N155" s="249" t="s">
        <v>40</v>
      </c>
      <c r="O155" s="250"/>
      <c r="P155" s="251">
        <f>O155*H155</f>
        <v>0</v>
      </c>
      <c r="Q155" s="251">
        <v>0</v>
      </c>
      <c r="R155" s="251">
        <f>Q155*H155</f>
        <v>0</v>
      </c>
      <c r="S155" s="251">
        <v>0</v>
      </c>
      <c r="T155" s="25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2" t="s">
        <v>198</v>
      </c>
      <c r="AT155" s="232" t="s">
        <v>195</v>
      </c>
      <c r="AU155" s="232" t="s">
        <v>82</v>
      </c>
      <c r="AY155" s="16" t="s">
        <v>175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6" t="s">
        <v>82</v>
      </c>
      <c r="BK155" s="233">
        <f>ROUND(I155*H155,2)</f>
        <v>0</v>
      </c>
      <c r="BL155" s="16" t="s">
        <v>198</v>
      </c>
      <c r="BM155" s="232" t="s">
        <v>472</v>
      </c>
    </row>
    <row r="156" s="2" customFormat="1" ht="6.96" customHeight="1">
      <c r="A156" s="37"/>
      <c r="B156" s="65"/>
      <c r="C156" s="66"/>
      <c r="D156" s="66"/>
      <c r="E156" s="66"/>
      <c r="F156" s="66"/>
      <c r="G156" s="66"/>
      <c r="H156" s="66"/>
      <c r="I156" s="66"/>
      <c r="J156" s="66"/>
      <c r="K156" s="66"/>
      <c r="L156" s="43"/>
      <c r="M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</sheetData>
  <sheetProtection sheet="1" autoFilter="0" formatColumns="0" formatRows="0" objects="1" scenarios="1" spinCount="100000" saltValue="gPwfFO/zNBYNAhOuSjybKOExlfjowY6tb89NvazacWLGyHhq2ytZ6YTC82qXr43ZaVfegj85frG4USZvSjFjKA==" hashValue="k1hX+w6fWxMCdyUOP2PB0fZupsF0y2pwWjSFAmNeTFYigVrYzv+2/YHtOpvbGvtJu6KrhkhOmYl0+l9rbKh1yQ==" algorithmName="SHA-512" password="CC35"/>
  <autoFilter ref="C124:K15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124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431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473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ROUND(J126,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ROUND((SUM(BE126:BE142)),  2)</f>
        <v>0</v>
      </c>
      <c r="G37" s="37"/>
      <c r="H37" s="37"/>
      <c r="I37" s="164">
        <v>0.20999999999999999</v>
      </c>
      <c r="J37" s="163">
        <f>ROUND(((SUM(BE126:BE142))*I37),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ROUND((SUM(BF126:BF142)),  2)</f>
        <v>0</v>
      </c>
      <c r="G38" s="37"/>
      <c r="H38" s="37"/>
      <c r="I38" s="164">
        <v>0.14999999999999999</v>
      </c>
      <c r="J38" s="163">
        <f>ROUND(((SUM(BF126:BF142))*I38),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ROUND((SUM(BG126:BG142)),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ROUND((SUM(BH126:BH142)),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ROUND((SUM(BI126:BI142)),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431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SO1.4.2 - zemní práce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J126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268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3"/>
      <c r="C102" s="131"/>
      <c r="D102" s="254" t="s">
        <v>269</v>
      </c>
      <c r="E102" s="255"/>
      <c r="F102" s="255"/>
      <c r="G102" s="255"/>
      <c r="H102" s="255"/>
      <c r="I102" s="255"/>
      <c r="J102" s="256">
        <f>J128</f>
        <v>0</v>
      </c>
      <c r="K102" s="131"/>
      <c r="L102" s="257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/>
    <row r="106" hidden="1"/>
    <row r="107" hidden="1"/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159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3" t="str">
        <f>E7</f>
        <v>Opravy zastávek na trati Ústí-Bílina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147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1" customFormat="1" ht="16.5" customHeight="1">
      <c r="B114" s="20"/>
      <c r="C114" s="21"/>
      <c r="D114" s="21"/>
      <c r="E114" s="183" t="s">
        <v>148</v>
      </c>
      <c r="F114" s="21"/>
      <c r="G114" s="21"/>
      <c r="H114" s="21"/>
      <c r="I114" s="21"/>
      <c r="J114" s="21"/>
      <c r="K114" s="21"/>
      <c r="L114" s="19"/>
    </row>
    <row r="115" s="1" customFormat="1" ht="12" customHeight="1">
      <c r="B115" s="20"/>
      <c r="C115" s="31" t="s">
        <v>149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4" t="s">
        <v>431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151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E13</f>
        <v>SO1.4.2 - zemní práce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F16</f>
        <v xml:space="preserve"> </v>
      </c>
      <c r="G120" s="39"/>
      <c r="H120" s="39"/>
      <c r="I120" s="31" t="s">
        <v>22</v>
      </c>
      <c r="J120" s="78" t="str">
        <f>IF(J16="","",J16)</f>
        <v>24. 8. 2020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E19</f>
        <v xml:space="preserve"> </v>
      </c>
      <c r="G122" s="39"/>
      <c r="H122" s="39"/>
      <c r="I122" s="31" t="s">
        <v>30</v>
      </c>
      <c r="J122" s="35" t="str">
        <f>E25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IF(E22="","",E22)</f>
        <v>Vyplň údaj</v>
      </c>
      <c r="G123" s="39"/>
      <c r="H123" s="39"/>
      <c r="I123" s="31" t="s">
        <v>32</v>
      </c>
      <c r="J123" s="35" t="str">
        <f>E28</f>
        <v>Jilich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5"/>
      <c r="B125" s="196"/>
      <c r="C125" s="197" t="s">
        <v>160</v>
      </c>
      <c r="D125" s="198" t="s">
        <v>60</v>
      </c>
      <c r="E125" s="198" t="s">
        <v>56</v>
      </c>
      <c r="F125" s="198" t="s">
        <v>57</v>
      </c>
      <c r="G125" s="198" t="s">
        <v>161</v>
      </c>
      <c r="H125" s="198" t="s">
        <v>162</v>
      </c>
      <c r="I125" s="198" t="s">
        <v>163</v>
      </c>
      <c r="J125" s="198" t="s">
        <v>155</v>
      </c>
      <c r="K125" s="199" t="s">
        <v>164</v>
      </c>
      <c r="L125" s="200"/>
      <c r="M125" s="99" t="s">
        <v>1</v>
      </c>
      <c r="N125" s="100" t="s">
        <v>39</v>
      </c>
      <c r="O125" s="100" t="s">
        <v>165</v>
      </c>
      <c r="P125" s="100" t="s">
        <v>166</v>
      </c>
      <c r="Q125" s="100" t="s">
        <v>167</v>
      </c>
      <c r="R125" s="100" t="s">
        <v>168</v>
      </c>
      <c r="S125" s="100" t="s">
        <v>169</v>
      </c>
      <c r="T125" s="101" t="s">
        <v>170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7"/>
      <c r="B126" s="38"/>
      <c r="C126" s="106" t="s">
        <v>171</v>
      </c>
      <c r="D126" s="39"/>
      <c r="E126" s="39"/>
      <c r="F126" s="39"/>
      <c r="G126" s="39"/>
      <c r="H126" s="39"/>
      <c r="I126" s="39"/>
      <c r="J126" s="201">
        <f>BK126</f>
        <v>0</v>
      </c>
      <c r="K126" s="39"/>
      <c r="L126" s="43"/>
      <c r="M126" s="102"/>
      <c r="N126" s="202"/>
      <c r="O126" s="103"/>
      <c r="P126" s="203">
        <f>P127</f>
        <v>0</v>
      </c>
      <c r="Q126" s="103"/>
      <c r="R126" s="203">
        <f>R127</f>
        <v>0.40152640000000001</v>
      </c>
      <c r="S126" s="103"/>
      <c r="T126" s="204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74</v>
      </c>
      <c r="AU126" s="16" t="s">
        <v>157</v>
      </c>
      <c r="BK126" s="205">
        <f>BK127</f>
        <v>0</v>
      </c>
    </row>
    <row r="127" s="11" customFormat="1" ht="25.92" customHeight="1">
      <c r="A127" s="11"/>
      <c r="B127" s="206"/>
      <c r="C127" s="207"/>
      <c r="D127" s="208" t="s">
        <v>74</v>
      </c>
      <c r="E127" s="209" t="s">
        <v>176</v>
      </c>
      <c r="F127" s="209" t="s">
        <v>270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</f>
        <v>0</v>
      </c>
      <c r="Q127" s="214"/>
      <c r="R127" s="215">
        <f>R128</f>
        <v>0.40152640000000001</v>
      </c>
      <c r="S127" s="214"/>
      <c r="T127" s="216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92</v>
      </c>
      <c r="AT127" s="218" t="s">
        <v>74</v>
      </c>
      <c r="AU127" s="218" t="s">
        <v>75</v>
      </c>
      <c r="AY127" s="217" t="s">
        <v>175</v>
      </c>
      <c r="BK127" s="219">
        <f>BK128</f>
        <v>0</v>
      </c>
    </row>
    <row r="128" s="11" customFormat="1" ht="22.8" customHeight="1">
      <c r="A128" s="11"/>
      <c r="B128" s="206"/>
      <c r="C128" s="207"/>
      <c r="D128" s="208" t="s">
        <v>74</v>
      </c>
      <c r="E128" s="258" t="s">
        <v>271</v>
      </c>
      <c r="F128" s="258" t="s">
        <v>272</v>
      </c>
      <c r="G128" s="207"/>
      <c r="H128" s="207"/>
      <c r="I128" s="210"/>
      <c r="J128" s="259">
        <f>BK128</f>
        <v>0</v>
      </c>
      <c r="K128" s="207"/>
      <c r="L128" s="212"/>
      <c r="M128" s="213"/>
      <c r="N128" s="214"/>
      <c r="O128" s="214"/>
      <c r="P128" s="215">
        <f>SUM(P129:P142)</f>
        <v>0</v>
      </c>
      <c r="Q128" s="214"/>
      <c r="R128" s="215">
        <f>SUM(R129:R142)</f>
        <v>0.40152640000000001</v>
      </c>
      <c r="S128" s="214"/>
      <c r="T128" s="216">
        <f>SUM(T129:T142)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92</v>
      </c>
      <c r="AT128" s="218" t="s">
        <v>74</v>
      </c>
      <c r="AU128" s="218" t="s">
        <v>82</v>
      </c>
      <c r="AY128" s="217" t="s">
        <v>175</v>
      </c>
      <c r="BK128" s="219">
        <f>SUM(BK129:BK142)</f>
        <v>0</v>
      </c>
    </row>
    <row r="129" s="2" customFormat="1" ht="37.8" customHeight="1">
      <c r="A129" s="37"/>
      <c r="B129" s="38"/>
      <c r="C129" s="239" t="s">
        <v>82</v>
      </c>
      <c r="D129" s="239" t="s">
        <v>195</v>
      </c>
      <c r="E129" s="240" t="s">
        <v>273</v>
      </c>
      <c r="F129" s="241" t="s">
        <v>274</v>
      </c>
      <c r="G129" s="242" t="s">
        <v>275</v>
      </c>
      <c r="H129" s="243">
        <v>0.69999999999999996</v>
      </c>
      <c r="I129" s="244"/>
      <c r="J129" s="245">
        <f>ROUND(I129*H129,2)</f>
        <v>0</v>
      </c>
      <c r="K129" s="241" t="s">
        <v>276</v>
      </c>
      <c r="L129" s="43"/>
      <c r="M129" s="246" t="s">
        <v>1</v>
      </c>
      <c r="N129" s="247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277</v>
      </c>
      <c r="AT129" s="232" t="s">
        <v>195</v>
      </c>
      <c r="AU129" s="232" t="s">
        <v>84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277</v>
      </c>
      <c r="BM129" s="232" t="s">
        <v>474</v>
      </c>
    </row>
    <row r="130" s="13" customFormat="1">
      <c r="A130" s="13"/>
      <c r="B130" s="260"/>
      <c r="C130" s="261"/>
      <c r="D130" s="234" t="s">
        <v>279</v>
      </c>
      <c r="E130" s="262" t="s">
        <v>1</v>
      </c>
      <c r="F130" s="263" t="s">
        <v>280</v>
      </c>
      <c r="G130" s="261"/>
      <c r="H130" s="264">
        <v>0.29999999999999999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279</v>
      </c>
      <c r="AU130" s="270" t="s">
        <v>84</v>
      </c>
      <c r="AV130" s="13" t="s">
        <v>84</v>
      </c>
      <c r="AW130" s="13" t="s">
        <v>31</v>
      </c>
      <c r="AX130" s="13" t="s">
        <v>75</v>
      </c>
      <c r="AY130" s="270" t="s">
        <v>175</v>
      </c>
    </row>
    <row r="131" s="13" customFormat="1">
      <c r="A131" s="13"/>
      <c r="B131" s="260"/>
      <c r="C131" s="261"/>
      <c r="D131" s="234" t="s">
        <v>279</v>
      </c>
      <c r="E131" s="262" t="s">
        <v>1</v>
      </c>
      <c r="F131" s="263" t="s">
        <v>475</v>
      </c>
      <c r="G131" s="261"/>
      <c r="H131" s="264">
        <v>0.40000000000000002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0" t="s">
        <v>279</v>
      </c>
      <c r="AU131" s="270" t="s">
        <v>84</v>
      </c>
      <c r="AV131" s="13" t="s">
        <v>84</v>
      </c>
      <c r="AW131" s="13" t="s">
        <v>31</v>
      </c>
      <c r="AX131" s="13" t="s">
        <v>75</v>
      </c>
      <c r="AY131" s="270" t="s">
        <v>175</v>
      </c>
    </row>
    <row r="132" s="14" customFormat="1">
      <c r="A132" s="14"/>
      <c r="B132" s="271"/>
      <c r="C132" s="272"/>
      <c r="D132" s="234" t="s">
        <v>279</v>
      </c>
      <c r="E132" s="273" t="s">
        <v>1</v>
      </c>
      <c r="F132" s="274" t="s">
        <v>282</v>
      </c>
      <c r="G132" s="272"/>
      <c r="H132" s="275">
        <v>0.69999999999999996</v>
      </c>
      <c r="I132" s="276"/>
      <c r="J132" s="272"/>
      <c r="K132" s="272"/>
      <c r="L132" s="277"/>
      <c r="M132" s="278"/>
      <c r="N132" s="279"/>
      <c r="O132" s="279"/>
      <c r="P132" s="279"/>
      <c r="Q132" s="279"/>
      <c r="R132" s="279"/>
      <c r="S132" s="279"/>
      <c r="T132" s="28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1" t="s">
        <v>279</v>
      </c>
      <c r="AU132" s="281" t="s">
        <v>84</v>
      </c>
      <c r="AV132" s="14" t="s">
        <v>174</v>
      </c>
      <c r="AW132" s="14" t="s">
        <v>31</v>
      </c>
      <c r="AX132" s="14" t="s">
        <v>82</v>
      </c>
      <c r="AY132" s="281" t="s">
        <v>175</v>
      </c>
    </row>
    <row r="133" s="2" customFormat="1" ht="37.8" customHeight="1">
      <c r="A133" s="37"/>
      <c r="B133" s="38"/>
      <c r="C133" s="239" t="s">
        <v>84</v>
      </c>
      <c r="D133" s="239" t="s">
        <v>195</v>
      </c>
      <c r="E133" s="240" t="s">
        <v>283</v>
      </c>
      <c r="F133" s="241" t="s">
        <v>284</v>
      </c>
      <c r="G133" s="242" t="s">
        <v>275</v>
      </c>
      <c r="H133" s="243">
        <v>0.16</v>
      </c>
      <c r="I133" s="244"/>
      <c r="J133" s="245">
        <f>ROUND(I133*H133,2)</f>
        <v>0</v>
      </c>
      <c r="K133" s="241" t="s">
        <v>276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2.45329</v>
      </c>
      <c r="R133" s="230">
        <f>Q133*H133</f>
        <v>0.3925264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277</v>
      </c>
      <c r="AT133" s="232" t="s">
        <v>195</v>
      </c>
      <c r="AU133" s="232" t="s">
        <v>84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277</v>
      </c>
      <c r="BM133" s="232" t="s">
        <v>476</v>
      </c>
    </row>
    <row r="134" s="13" customFormat="1">
      <c r="A134" s="13"/>
      <c r="B134" s="260"/>
      <c r="C134" s="261"/>
      <c r="D134" s="234" t="s">
        <v>279</v>
      </c>
      <c r="E134" s="262" t="s">
        <v>1</v>
      </c>
      <c r="F134" s="263" t="s">
        <v>286</v>
      </c>
      <c r="G134" s="261"/>
      <c r="H134" s="264">
        <v>0.16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279</v>
      </c>
      <c r="AU134" s="270" t="s">
        <v>84</v>
      </c>
      <c r="AV134" s="13" t="s">
        <v>84</v>
      </c>
      <c r="AW134" s="13" t="s">
        <v>31</v>
      </c>
      <c r="AX134" s="13" t="s">
        <v>82</v>
      </c>
      <c r="AY134" s="270" t="s">
        <v>175</v>
      </c>
    </row>
    <row r="135" s="2" customFormat="1" ht="24.15" customHeight="1">
      <c r="A135" s="37"/>
      <c r="B135" s="38"/>
      <c r="C135" s="239" t="s">
        <v>92</v>
      </c>
      <c r="D135" s="239" t="s">
        <v>195</v>
      </c>
      <c r="E135" s="240" t="s">
        <v>288</v>
      </c>
      <c r="F135" s="241" t="s">
        <v>289</v>
      </c>
      <c r="G135" s="242" t="s">
        <v>275</v>
      </c>
      <c r="H135" s="243">
        <v>0.10000000000000001</v>
      </c>
      <c r="I135" s="244"/>
      <c r="J135" s="245">
        <f>ROUND(I135*H135,2)</f>
        <v>0</v>
      </c>
      <c r="K135" s="241" t="s">
        <v>276</v>
      </c>
      <c r="L135" s="43"/>
      <c r="M135" s="246" t="s">
        <v>1</v>
      </c>
      <c r="N135" s="247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277</v>
      </c>
      <c r="AT135" s="232" t="s">
        <v>195</v>
      </c>
      <c r="AU135" s="232" t="s">
        <v>84</v>
      </c>
      <c r="AY135" s="16" t="s">
        <v>175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277</v>
      </c>
      <c r="BM135" s="232" t="s">
        <v>477</v>
      </c>
    </row>
    <row r="136" s="2" customFormat="1">
      <c r="A136" s="37"/>
      <c r="B136" s="38"/>
      <c r="C136" s="39"/>
      <c r="D136" s="234" t="s">
        <v>186</v>
      </c>
      <c r="E136" s="39"/>
      <c r="F136" s="235" t="s">
        <v>291</v>
      </c>
      <c r="G136" s="39"/>
      <c r="H136" s="39"/>
      <c r="I136" s="236"/>
      <c r="J136" s="39"/>
      <c r="K136" s="39"/>
      <c r="L136" s="43"/>
      <c r="M136" s="237"/>
      <c r="N136" s="238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186</v>
      </c>
      <c r="AU136" s="16" t="s">
        <v>84</v>
      </c>
    </row>
    <row r="137" s="13" customFormat="1">
      <c r="A137" s="13"/>
      <c r="B137" s="260"/>
      <c r="C137" s="261"/>
      <c r="D137" s="234" t="s">
        <v>279</v>
      </c>
      <c r="E137" s="262" t="s">
        <v>1</v>
      </c>
      <c r="F137" s="263" t="s">
        <v>348</v>
      </c>
      <c r="G137" s="261"/>
      <c r="H137" s="264">
        <v>0.10000000000000001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0" t="s">
        <v>279</v>
      </c>
      <c r="AU137" s="270" t="s">
        <v>84</v>
      </c>
      <c r="AV137" s="13" t="s">
        <v>84</v>
      </c>
      <c r="AW137" s="13" t="s">
        <v>31</v>
      </c>
      <c r="AX137" s="13" t="s">
        <v>82</v>
      </c>
      <c r="AY137" s="270" t="s">
        <v>175</v>
      </c>
    </row>
    <row r="138" s="2" customFormat="1" ht="62.7" customHeight="1">
      <c r="A138" s="37"/>
      <c r="B138" s="38"/>
      <c r="C138" s="239" t="s">
        <v>174</v>
      </c>
      <c r="D138" s="239" t="s">
        <v>195</v>
      </c>
      <c r="E138" s="240" t="s">
        <v>293</v>
      </c>
      <c r="F138" s="241" t="s">
        <v>294</v>
      </c>
      <c r="G138" s="242" t="s">
        <v>215</v>
      </c>
      <c r="H138" s="243">
        <v>100</v>
      </c>
      <c r="I138" s="244"/>
      <c r="J138" s="245">
        <f>ROUND(I138*H138,2)</f>
        <v>0</v>
      </c>
      <c r="K138" s="241" t="s">
        <v>276</v>
      </c>
      <c r="L138" s="43"/>
      <c r="M138" s="246" t="s">
        <v>1</v>
      </c>
      <c r="N138" s="247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277</v>
      </c>
      <c r="AT138" s="232" t="s">
        <v>195</v>
      </c>
      <c r="AU138" s="232" t="s">
        <v>84</v>
      </c>
      <c r="AY138" s="16" t="s">
        <v>175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277</v>
      </c>
      <c r="BM138" s="232" t="s">
        <v>478</v>
      </c>
    </row>
    <row r="139" s="2" customFormat="1" ht="37.8" customHeight="1">
      <c r="A139" s="37"/>
      <c r="B139" s="38"/>
      <c r="C139" s="239" t="s">
        <v>200</v>
      </c>
      <c r="D139" s="239" t="s">
        <v>195</v>
      </c>
      <c r="E139" s="240" t="s">
        <v>296</v>
      </c>
      <c r="F139" s="241" t="s">
        <v>297</v>
      </c>
      <c r="G139" s="242" t="s">
        <v>215</v>
      </c>
      <c r="H139" s="243">
        <v>100</v>
      </c>
      <c r="I139" s="244"/>
      <c r="J139" s="245">
        <f>ROUND(I139*H139,2)</f>
        <v>0</v>
      </c>
      <c r="K139" s="241" t="s">
        <v>276</v>
      </c>
      <c r="L139" s="43"/>
      <c r="M139" s="246" t="s">
        <v>1</v>
      </c>
      <c r="N139" s="247" t="s">
        <v>40</v>
      </c>
      <c r="O139" s="90"/>
      <c r="P139" s="230">
        <f>O139*H139</f>
        <v>0</v>
      </c>
      <c r="Q139" s="230">
        <v>9.0000000000000006E-05</v>
      </c>
      <c r="R139" s="230">
        <f>Q139*H139</f>
        <v>0.0090000000000000011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277</v>
      </c>
      <c r="AT139" s="232" t="s">
        <v>195</v>
      </c>
      <c r="AU139" s="232" t="s">
        <v>84</v>
      </c>
      <c r="AY139" s="16" t="s">
        <v>175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277</v>
      </c>
      <c r="BM139" s="232" t="s">
        <v>479</v>
      </c>
    </row>
    <row r="140" s="2" customFormat="1" ht="37.8" customHeight="1">
      <c r="A140" s="37"/>
      <c r="B140" s="38"/>
      <c r="C140" s="239" t="s">
        <v>204</v>
      </c>
      <c r="D140" s="239" t="s">
        <v>195</v>
      </c>
      <c r="E140" s="240" t="s">
        <v>299</v>
      </c>
      <c r="F140" s="241" t="s">
        <v>300</v>
      </c>
      <c r="G140" s="242" t="s">
        <v>215</v>
      </c>
      <c r="H140" s="243">
        <v>110</v>
      </c>
      <c r="I140" s="244"/>
      <c r="J140" s="245">
        <f>ROUND(I140*H140,2)</f>
        <v>0</v>
      </c>
      <c r="K140" s="241" t="s">
        <v>276</v>
      </c>
      <c r="L140" s="43"/>
      <c r="M140" s="246" t="s">
        <v>1</v>
      </c>
      <c r="N140" s="247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277</v>
      </c>
      <c r="AT140" s="232" t="s">
        <v>195</v>
      </c>
      <c r="AU140" s="232" t="s">
        <v>84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277</v>
      </c>
      <c r="BM140" s="232" t="s">
        <v>480</v>
      </c>
    </row>
    <row r="141" s="2" customFormat="1" ht="37.8" customHeight="1">
      <c r="A141" s="37"/>
      <c r="B141" s="38"/>
      <c r="C141" s="239" t="s">
        <v>212</v>
      </c>
      <c r="D141" s="239" t="s">
        <v>195</v>
      </c>
      <c r="E141" s="240" t="s">
        <v>302</v>
      </c>
      <c r="F141" s="241" t="s">
        <v>303</v>
      </c>
      <c r="G141" s="242" t="s">
        <v>215</v>
      </c>
      <c r="H141" s="243">
        <v>100</v>
      </c>
      <c r="I141" s="244"/>
      <c r="J141" s="245">
        <f>ROUND(I141*H141,2)</f>
        <v>0</v>
      </c>
      <c r="K141" s="241" t="s">
        <v>276</v>
      </c>
      <c r="L141" s="43"/>
      <c r="M141" s="246" t="s">
        <v>1</v>
      </c>
      <c r="N141" s="247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277</v>
      </c>
      <c r="AT141" s="232" t="s">
        <v>195</v>
      </c>
      <c r="AU141" s="232" t="s">
        <v>84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277</v>
      </c>
      <c r="BM141" s="232" t="s">
        <v>481</v>
      </c>
    </row>
    <row r="142" s="2" customFormat="1" ht="37.8" customHeight="1">
      <c r="A142" s="37"/>
      <c r="B142" s="38"/>
      <c r="C142" s="239" t="s">
        <v>217</v>
      </c>
      <c r="D142" s="239" t="s">
        <v>195</v>
      </c>
      <c r="E142" s="240" t="s">
        <v>305</v>
      </c>
      <c r="F142" s="241" t="s">
        <v>306</v>
      </c>
      <c r="G142" s="242" t="s">
        <v>307</v>
      </c>
      <c r="H142" s="243">
        <v>100</v>
      </c>
      <c r="I142" s="244"/>
      <c r="J142" s="245">
        <f>ROUND(I142*H142,2)</f>
        <v>0</v>
      </c>
      <c r="K142" s="241" t="s">
        <v>276</v>
      </c>
      <c r="L142" s="43"/>
      <c r="M142" s="248" t="s">
        <v>1</v>
      </c>
      <c r="N142" s="249" t="s">
        <v>40</v>
      </c>
      <c r="O142" s="250"/>
      <c r="P142" s="251">
        <f>O142*H142</f>
        <v>0</v>
      </c>
      <c r="Q142" s="251">
        <v>0</v>
      </c>
      <c r="R142" s="251">
        <f>Q142*H142</f>
        <v>0</v>
      </c>
      <c r="S142" s="251">
        <v>0</v>
      </c>
      <c r="T142" s="25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277</v>
      </c>
      <c r="AT142" s="232" t="s">
        <v>195</v>
      </c>
      <c r="AU142" s="232" t="s">
        <v>84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277</v>
      </c>
      <c r="BM142" s="232" t="s">
        <v>482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LKtmq+ao5jQgylFExcu6U167BO5acJmsKhJq1/TZi5VqZGK/IJOp21BHVgq3y6Bpi1qb3Kienpri/HcrBEAsGA==" hashValue="KGjkPQ+csFTYJ6nWrqVQKtMWEm33T6aQ+6P8SjFYmmDP30LpCbHKd7Ou8rX3nm+c/+xBG9eFq/Em361vrhrDsw==" algorithmName="SHA-512" password="CC35"/>
  <autoFilter ref="C125:K14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126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431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483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ROUND((SUM(BE125:BE127)),  2)</f>
        <v>0</v>
      </c>
      <c r="G37" s="37"/>
      <c r="H37" s="37"/>
      <c r="I37" s="164">
        <v>0.20999999999999999</v>
      </c>
      <c r="J37" s="163">
        <f>ROUND(((SUM(BE125:BE127))*I37),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ROUND((SUM(BF125:BF127)),  2)</f>
        <v>0</v>
      </c>
      <c r="G38" s="37"/>
      <c r="H38" s="37"/>
      <c r="I38" s="164">
        <v>0.14999999999999999</v>
      </c>
      <c r="J38" s="163">
        <f>ROUND(((SUM(BF125:BF127))*I38),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ROUND((SUM(BG125:BG127)),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ROUND((SUM(BH125:BH127)),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ROUND((SUM(BI125:BI127)),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431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SO1.4.3 - VON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310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431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SO1.4.3 - VON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311</v>
      </c>
      <c r="F126" s="209" t="s">
        <v>312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P127</f>
        <v>0</v>
      </c>
      <c r="Q126" s="214"/>
      <c r="R126" s="215">
        <f>R127</f>
        <v>0</v>
      </c>
      <c r="S126" s="214"/>
      <c r="T126" s="216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200</v>
      </c>
      <c r="AT126" s="218" t="s">
        <v>74</v>
      </c>
      <c r="AU126" s="218" t="s">
        <v>75</v>
      </c>
      <c r="AY126" s="217" t="s">
        <v>175</v>
      </c>
      <c r="BK126" s="219">
        <f>BK127</f>
        <v>0</v>
      </c>
    </row>
    <row r="127" s="2" customFormat="1" ht="24.15" customHeight="1">
      <c r="A127" s="37"/>
      <c r="B127" s="38"/>
      <c r="C127" s="239" t="s">
        <v>82</v>
      </c>
      <c r="D127" s="239" t="s">
        <v>195</v>
      </c>
      <c r="E127" s="240" t="s">
        <v>313</v>
      </c>
      <c r="F127" s="241" t="s">
        <v>314</v>
      </c>
      <c r="G127" s="242" t="s">
        <v>315</v>
      </c>
      <c r="H127" s="282"/>
      <c r="I127" s="244"/>
      <c r="J127" s="245">
        <f>ROUND(I127*H127,2)</f>
        <v>0</v>
      </c>
      <c r="K127" s="241" t="s">
        <v>180</v>
      </c>
      <c r="L127" s="43"/>
      <c r="M127" s="248" t="s">
        <v>1</v>
      </c>
      <c r="N127" s="249" t="s">
        <v>40</v>
      </c>
      <c r="O127" s="250"/>
      <c r="P127" s="251">
        <f>O127*H127</f>
        <v>0</v>
      </c>
      <c r="Q127" s="251">
        <v>0</v>
      </c>
      <c r="R127" s="251">
        <f>Q127*H127</f>
        <v>0</v>
      </c>
      <c r="S127" s="251">
        <v>0</v>
      </c>
      <c r="T127" s="25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174</v>
      </c>
      <c r="AT127" s="232" t="s">
        <v>195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174</v>
      </c>
      <c r="BM127" s="232" t="s">
        <v>484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LgvCMAaw7hLuaGP7bEfms9xVV/JO8C6aKrW+6a18d/uKwinc9Gnxa+Ds18HlUClDWyLCkb6vT3vef0Oi4Iul5Q==" hashValue="SNix7uN0K/3yd1mIdQKPq7C0OSPNKKSNc1qZmyXYpLGx9Ex6rIvw0g7lW2BK0FPe2gUuwiqfak1ujcpHOsLw7w==" algorithmName="SHA-512" password="CC3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132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485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486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ROUND((SUM(BE125:BE150)),  2)</f>
        <v>0</v>
      </c>
      <c r="G37" s="37"/>
      <c r="H37" s="37"/>
      <c r="I37" s="164">
        <v>0.20999999999999999</v>
      </c>
      <c r="J37" s="163">
        <f>ROUND(((SUM(BE125:BE150))*I37),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ROUND((SUM(BF125:BF150)),  2)</f>
        <v>0</v>
      </c>
      <c r="G38" s="37"/>
      <c r="H38" s="37"/>
      <c r="I38" s="164">
        <v>0.14999999999999999</v>
      </c>
      <c r="J38" s="163">
        <f>ROUND(((SUM(BF125:BF150))*I38),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ROUND((SUM(BG125:BG150)),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ROUND((SUM(BH125:BH150)),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ROUND((SUM(BI125:BI150)),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485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SO1.5.1 - elktroinstalace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158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485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SO1.5.1 - elktroinstalace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172</v>
      </c>
      <c r="F126" s="209" t="s">
        <v>173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SUM(P127:P150)</f>
        <v>0</v>
      </c>
      <c r="Q126" s="214"/>
      <c r="R126" s="215">
        <f>SUM(R127:R150)</f>
        <v>0</v>
      </c>
      <c r="S126" s="214"/>
      <c r="T126" s="216">
        <f>SUM(T127:T150)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174</v>
      </c>
      <c r="AT126" s="218" t="s">
        <v>74</v>
      </c>
      <c r="AU126" s="218" t="s">
        <v>75</v>
      </c>
      <c r="AY126" s="217" t="s">
        <v>175</v>
      </c>
      <c r="BK126" s="219">
        <f>SUM(BK127:BK150)</f>
        <v>0</v>
      </c>
    </row>
    <row r="127" s="2" customFormat="1" ht="24.15" customHeight="1">
      <c r="A127" s="37"/>
      <c r="B127" s="38"/>
      <c r="C127" s="220" t="s">
        <v>82</v>
      </c>
      <c r="D127" s="220" t="s">
        <v>176</v>
      </c>
      <c r="E127" s="221" t="s">
        <v>320</v>
      </c>
      <c r="F127" s="222" t="s">
        <v>321</v>
      </c>
      <c r="G127" s="223" t="s">
        <v>179</v>
      </c>
      <c r="H127" s="224">
        <v>14</v>
      </c>
      <c r="I127" s="225"/>
      <c r="J127" s="226">
        <f>ROUND(I127*H127,2)</f>
        <v>0</v>
      </c>
      <c r="K127" s="222" t="s">
        <v>180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181</v>
      </c>
      <c r="AT127" s="232" t="s">
        <v>176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181</v>
      </c>
      <c r="BM127" s="232" t="s">
        <v>487</v>
      </c>
    </row>
    <row r="128" s="2" customFormat="1" ht="24.15" customHeight="1">
      <c r="A128" s="37"/>
      <c r="B128" s="38"/>
      <c r="C128" s="220" t="s">
        <v>84</v>
      </c>
      <c r="D128" s="220" t="s">
        <v>176</v>
      </c>
      <c r="E128" s="221" t="s">
        <v>360</v>
      </c>
      <c r="F128" s="222" t="s">
        <v>361</v>
      </c>
      <c r="G128" s="223" t="s">
        <v>179</v>
      </c>
      <c r="H128" s="224">
        <v>2</v>
      </c>
      <c r="I128" s="225"/>
      <c r="J128" s="226">
        <f>ROUND(I128*H128,2)</f>
        <v>0</v>
      </c>
      <c r="K128" s="222" t="s">
        <v>180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181</v>
      </c>
      <c r="AT128" s="232" t="s">
        <v>176</v>
      </c>
      <c r="AU128" s="232" t="s">
        <v>82</v>
      </c>
      <c r="AY128" s="16" t="s">
        <v>175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181</v>
      </c>
      <c r="BM128" s="232" t="s">
        <v>488</v>
      </c>
    </row>
    <row r="129" s="2" customFormat="1" ht="49.05" customHeight="1">
      <c r="A129" s="37"/>
      <c r="B129" s="38"/>
      <c r="C129" s="220" t="s">
        <v>92</v>
      </c>
      <c r="D129" s="220" t="s">
        <v>176</v>
      </c>
      <c r="E129" s="221" t="s">
        <v>189</v>
      </c>
      <c r="F129" s="222" t="s">
        <v>190</v>
      </c>
      <c r="G129" s="223" t="s">
        <v>179</v>
      </c>
      <c r="H129" s="224">
        <v>16</v>
      </c>
      <c r="I129" s="225"/>
      <c r="J129" s="226">
        <f>ROUND(I129*H129,2)</f>
        <v>0</v>
      </c>
      <c r="K129" s="222" t="s">
        <v>180</v>
      </c>
      <c r="L129" s="227"/>
      <c r="M129" s="228" t="s">
        <v>1</v>
      </c>
      <c r="N129" s="229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181</v>
      </c>
      <c r="AT129" s="232" t="s">
        <v>176</v>
      </c>
      <c r="AU129" s="232" t="s">
        <v>82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181</v>
      </c>
      <c r="BM129" s="232" t="s">
        <v>489</v>
      </c>
    </row>
    <row r="130" s="2" customFormat="1">
      <c r="A130" s="37"/>
      <c r="B130" s="38"/>
      <c r="C130" s="39"/>
      <c r="D130" s="234" t="s">
        <v>186</v>
      </c>
      <c r="E130" s="39"/>
      <c r="F130" s="235" t="s">
        <v>187</v>
      </c>
      <c r="G130" s="39"/>
      <c r="H130" s="39"/>
      <c r="I130" s="236"/>
      <c r="J130" s="39"/>
      <c r="K130" s="39"/>
      <c r="L130" s="43"/>
      <c r="M130" s="237"/>
      <c r="N130" s="23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186</v>
      </c>
      <c r="AU130" s="16" t="s">
        <v>82</v>
      </c>
    </row>
    <row r="131" s="2" customFormat="1" ht="24.15" customHeight="1">
      <c r="A131" s="37"/>
      <c r="B131" s="38"/>
      <c r="C131" s="220" t="s">
        <v>174</v>
      </c>
      <c r="D131" s="220" t="s">
        <v>176</v>
      </c>
      <c r="E131" s="221" t="s">
        <v>192</v>
      </c>
      <c r="F131" s="222" t="s">
        <v>193</v>
      </c>
      <c r="G131" s="223" t="s">
        <v>179</v>
      </c>
      <c r="H131" s="224">
        <v>14</v>
      </c>
      <c r="I131" s="225"/>
      <c r="J131" s="226">
        <f>ROUND(I131*H131,2)</f>
        <v>0</v>
      </c>
      <c r="K131" s="222" t="s">
        <v>180</v>
      </c>
      <c r="L131" s="227"/>
      <c r="M131" s="228" t="s">
        <v>1</v>
      </c>
      <c r="N131" s="229" t="s">
        <v>40</v>
      </c>
      <c r="O131" s="90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181</v>
      </c>
      <c r="AT131" s="232" t="s">
        <v>176</v>
      </c>
      <c r="AU131" s="232" t="s">
        <v>82</v>
      </c>
      <c r="AY131" s="16" t="s">
        <v>175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181</v>
      </c>
      <c r="BM131" s="232" t="s">
        <v>490</v>
      </c>
    </row>
    <row r="132" s="2" customFormat="1" ht="62.7" customHeight="1">
      <c r="A132" s="37"/>
      <c r="B132" s="38"/>
      <c r="C132" s="239" t="s">
        <v>200</v>
      </c>
      <c r="D132" s="239" t="s">
        <v>195</v>
      </c>
      <c r="E132" s="240" t="s">
        <v>196</v>
      </c>
      <c r="F132" s="241" t="s">
        <v>197</v>
      </c>
      <c r="G132" s="242" t="s">
        <v>179</v>
      </c>
      <c r="H132" s="243">
        <v>14</v>
      </c>
      <c r="I132" s="244"/>
      <c r="J132" s="245">
        <f>ROUND(I132*H132,2)</f>
        <v>0</v>
      </c>
      <c r="K132" s="241" t="s">
        <v>180</v>
      </c>
      <c r="L132" s="43"/>
      <c r="M132" s="246" t="s">
        <v>1</v>
      </c>
      <c r="N132" s="247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198</v>
      </c>
      <c r="AT132" s="232" t="s">
        <v>195</v>
      </c>
      <c r="AU132" s="232" t="s">
        <v>82</v>
      </c>
      <c r="AY132" s="16" t="s">
        <v>175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198</v>
      </c>
      <c r="BM132" s="232" t="s">
        <v>491</v>
      </c>
    </row>
    <row r="133" s="2" customFormat="1" ht="37.8" customHeight="1">
      <c r="A133" s="37"/>
      <c r="B133" s="38"/>
      <c r="C133" s="239" t="s">
        <v>204</v>
      </c>
      <c r="D133" s="239" t="s">
        <v>195</v>
      </c>
      <c r="E133" s="240" t="s">
        <v>201</v>
      </c>
      <c r="F133" s="241" t="s">
        <v>202</v>
      </c>
      <c r="G133" s="242" t="s">
        <v>179</v>
      </c>
      <c r="H133" s="243">
        <v>16</v>
      </c>
      <c r="I133" s="244"/>
      <c r="J133" s="245">
        <f>ROUND(I133*H133,2)</f>
        <v>0</v>
      </c>
      <c r="K133" s="241" t="s">
        <v>180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198</v>
      </c>
      <c r="AT133" s="232" t="s">
        <v>195</v>
      </c>
      <c r="AU133" s="232" t="s">
        <v>82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198</v>
      </c>
      <c r="BM133" s="232" t="s">
        <v>492</v>
      </c>
    </row>
    <row r="134" s="2" customFormat="1" ht="24.15" customHeight="1">
      <c r="A134" s="37"/>
      <c r="B134" s="38"/>
      <c r="C134" s="239" t="s">
        <v>212</v>
      </c>
      <c r="D134" s="239" t="s">
        <v>195</v>
      </c>
      <c r="E134" s="240" t="s">
        <v>205</v>
      </c>
      <c r="F134" s="241" t="s">
        <v>206</v>
      </c>
      <c r="G134" s="242" t="s">
        <v>179</v>
      </c>
      <c r="H134" s="243">
        <v>12</v>
      </c>
      <c r="I134" s="244"/>
      <c r="J134" s="245">
        <f>ROUND(I134*H134,2)</f>
        <v>0</v>
      </c>
      <c r="K134" s="241" t="s">
        <v>180</v>
      </c>
      <c r="L134" s="43"/>
      <c r="M134" s="246" t="s">
        <v>1</v>
      </c>
      <c r="N134" s="247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198</v>
      </c>
      <c r="AT134" s="232" t="s">
        <v>195</v>
      </c>
      <c r="AU134" s="232" t="s">
        <v>82</v>
      </c>
      <c r="AY134" s="16" t="s">
        <v>175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198</v>
      </c>
      <c r="BM134" s="232" t="s">
        <v>493</v>
      </c>
    </row>
    <row r="135" s="2" customFormat="1" ht="24.15" customHeight="1">
      <c r="A135" s="37"/>
      <c r="B135" s="38"/>
      <c r="C135" s="220" t="s">
        <v>217</v>
      </c>
      <c r="D135" s="220" t="s">
        <v>176</v>
      </c>
      <c r="E135" s="221" t="s">
        <v>368</v>
      </c>
      <c r="F135" s="222" t="s">
        <v>369</v>
      </c>
      <c r="G135" s="223" t="s">
        <v>215</v>
      </c>
      <c r="H135" s="224">
        <v>350</v>
      </c>
      <c r="I135" s="225"/>
      <c r="J135" s="226">
        <f>ROUND(I135*H135,2)</f>
        <v>0</v>
      </c>
      <c r="K135" s="222" t="s">
        <v>180</v>
      </c>
      <c r="L135" s="227"/>
      <c r="M135" s="228" t="s">
        <v>1</v>
      </c>
      <c r="N135" s="229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181</v>
      </c>
      <c r="AT135" s="232" t="s">
        <v>176</v>
      </c>
      <c r="AU135" s="232" t="s">
        <v>82</v>
      </c>
      <c r="AY135" s="16" t="s">
        <v>175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181</v>
      </c>
      <c r="BM135" s="232" t="s">
        <v>494</v>
      </c>
    </row>
    <row r="136" s="2" customFormat="1" ht="24.15" customHeight="1">
      <c r="A136" s="37"/>
      <c r="B136" s="38"/>
      <c r="C136" s="220" t="s">
        <v>221</v>
      </c>
      <c r="D136" s="220" t="s">
        <v>176</v>
      </c>
      <c r="E136" s="221" t="s">
        <v>218</v>
      </c>
      <c r="F136" s="222" t="s">
        <v>219</v>
      </c>
      <c r="G136" s="223" t="s">
        <v>215</v>
      </c>
      <c r="H136" s="224">
        <v>30</v>
      </c>
      <c r="I136" s="225"/>
      <c r="J136" s="226">
        <f>ROUND(I136*H136,2)</f>
        <v>0</v>
      </c>
      <c r="K136" s="222" t="s">
        <v>180</v>
      </c>
      <c r="L136" s="227"/>
      <c r="M136" s="228" t="s">
        <v>1</v>
      </c>
      <c r="N136" s="229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181</v>
      </c>
      <c r="AT136" s="232" t="s">
        <v>176</v>
      </c>
      <c r="AU136" s="232" t="s">
        <v>82</v>
      </c>
      <c r="AY136" s="16" t="s">
        <v>175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181</v>
      </c>
      <c r="BM136" s="232" t="s">
        <v>495</v>
      </c>
    </row>
    <row r="137" s="2" customFormat="1" ht="24.15" customHeight="1">
      <c r="A137" s="37"/>
      <c r="B137" s="38"/>
      <c r="C137" s="239" t="s">
        <v>225</v>
      </c>
      <c r="D137" s="239" t="s">
        <v>195</v>
      </c>
      <c r="E137" s="240" t="s">
        <v>222</v>
      </c>
      <c r="F137" s="241" t="s">
        <v>223</v>
      </c>
      <c r="G137" s="242" t="s">
        <v>215</v>
      </c>
      <c r="H137" s="243">
        <v>350</v>
      </c>
      <c r="I137" s="244"/>
      <c r="J137" s="245">
        <f>ROUND(I137*H137,2)</f>
        <v>0</v>
      </c>
      <c r="K137" s="241" t="s">
        <v>180</v>
      </c>
      <c r="L137" s="43"/>
      <c r="M137" s="246" t="s">
        <v>1</v>
      </c>
      <c r="N137" s="247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198</v>
      </c>
      <c r="AT137" s="232" t="s">
        <v>195</v>
      </c>
      <c r="AU137" s="232" t="s">
        <v>82</v>
      </c>
      <c r="AY137" s="16" t="s">
        <v>175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198</v>
      </c>
      <c r="BM137" s="232" t="s">
        <v>496</v>
      </c>
    </row>
    <row r="138" s="2" customFormat="1" ht="76.35" customHeight="1">
      <c r="A138" s="37"/>
      <c r="B138" s="38"/>
      <c r="C138" s="239" t="s">
        <v>233</v>
      </c>
      <c r="D138" s="239" t="s">
        <v>195</v>
      </c>
      <c r="E138" s="240" t="s">
        <v>226</v>
      </c>
      <c r="F138" s="241" t="s">
        <v>227</v>
      </c>
      <c r="G138" s="242" t="s">
        <v>179</v>
      </c>
      <c r="H138" s="243">
        <v>30</v>
      </c>
      <c r="I138" s="244"/>
      <c r="J138" s="245">
        <f>ROUND(I138*H138,2)</f>
        <v>0</v>
      </c>
      <c r="K138" s="241" t="s">
        <v>180</v>
      </c>
      <c r="L138" s="43"/>
      <c r="M138" s="246" t="s">
        <v>1</v>
      </c>
      <c r="N138" s="247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198</v>
      </c>
      <c r="AT138" s="232" t="s">
        <v>195</v>
      </c>
      <c r="AU138" s="232" t="s">
        <v>82</v>
      </c>
      <c r="AY138" s="16" t="s">
        <v>175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198</v>
      </c>
      <c r="BM138" s="232" t="s">
        <v>497</v>
      </c>
    </row>
    <row r="139" s="2" customFormat="1" ht="24.15" customHeight="1">
      <c r="A139" s="37"/>
      <c r="B139" s="38"/>
      <c r="C139" s="239" t="s">
        <v>259</v>
      </c>
      <c r="D139" s="239" t="s">
        <v>195</v>
      </c>
      <c r="E139" s="240" t="s">
        <v>498</v>
      </c>
      <c r="F139" s="241" t="s">
        <v>499</v>
      </c>
      <c r="G139" s="242" t="s">
        <v>215</v>
      </c>
      <c r="H139" s="243">
        <v>350</v>
      </c>
      <c r="I139" s="244"/>
      <c r="J139" s="245">
        <f>ROUND(I139*H139,2)</f>
        <v>0</v>
      </c>
      <c r="K139" s="241" t="s">
        <v>180</v>
      </c>
      <c r="L139" s="43"/>
      <c r="M139" s="246" t="s">
        <v>1</v>
      </c>
      <c r="N139" s="247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198</v>
      </c>
      <c r="AT139" s="232" t="s">
        <v>195</v>
      </c>
      <c r="AU139" s="232" t="s">
        <v>82</v>
      </c>
      <c r="AY139" s="16" t="s">
        <v>175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198</v>
      </c>
      <c r="BM139" s="232" t="s">
        <v>500</v>
      </c>
    </row>
    <row r="140" s="2" customFormat="1" ht="24.15" customHeight="1">
      <c r="A140" s="37"/>
      <c r="B140" s="38"/>
      <c r="C140" s="220" t="s">
        <v>237</v>
      </c>
      <c r="D140" s="220" t="s">
        <v>176</v>
      </c>
      <c r="E140" s="221" t="s">
        <v>374</v>
      </c>
      <c r="F140" s="222" t="s">
        <v>375</v>
      </c>
      <c r="G140" s="223" t="s">
        <v>376</v>
      </c>
      <c r="H140" s="224">
        <v>80</v>
      </c>
      <c r="I140" s="225"/>
      <c r="J140" s="226">
        <f>ROUND(I140*H140,2)</f>
        <v>0</v>
      </c>
      <c r="K140" s="222" t="s">
        <v>180</v>
      </c>
      <c r="L140" s="227"/>
      <c r="M140" s="228" t="s">
        <v>1</v>
      </c>
      <c r="N140" s="229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181</v>
      </c>
      <c r="AT140" s="232" t="s">
        <v>176</v>
      </c>
      <c r="AU140" s="232" t="s">
        <v>82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181</v>
      </c>
      <c r="BM140" s="232" t="s">
        <v>501</v>
      </c>
    </row>
    <row r="141" s="2" customFormat="1" ht="24.15" customHeight="1">
      <c r="A141" s="37"/>
      <c r="B141" s="38"/>
      <c r="C141" s="220" t="s">
        <v>244</v>
      </c>
      <c r="D141" s="220" t="s">
        <v>176</v>
      </c>
      <c r="E141" s="221" t="s">
        <v>234</v>
      </c>
      <c r="F141" s="222" t="s">
        <v>235</v>
      </c>
      <c r="G141" s="223" t="s">
        <v>215</v>
      </c>
      <c r="H141" s="224">
        <v>25</v>
      </c>
      <c r="I141" s="225"/>
      <c r="J141" s="226">
        <f>ROUND(I141*H141,2)</f>
        <v>0</v>
      </c>
      <c r="K141" s="222" t="s">
        <v>180</v>
      </c>
      <c r="L141" s="227"/>
      <c r="M141" s="228" t="s">
        <v>1</v>
      </c>
      <c r="N141" s="229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181</v>
      </c>
      <c r="AT141" s="232" t="s">
        <v>176</v>
      </c>
      <c r="AU141" s="232" t="s">
        <v>82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181</v>
      </c>
      <c r="BM141" s="232" t="s">
        <v>502</v>
      </c>
    </row>
    <row r="142" s="2" customFormat="1" ht="24.15" customHeight="1">
      <c r="A142" s="37"/>
      <c r="B142" s="38"/>
      <c r="C142" s="220" t="s">
        <v>248</v>
      </c>
      <c r="D142" s="220" t="s">
        <v>176</v>
      </c>
      <c r="E142" s="221" t="s">
        <v>379</v>
      </c>
      <c r="F142" s="222" t="s">
        <v>380</v>
      </c>
      <c r="G142" s="223" t="s">
        <v>179</v>
      </c>
      <c r="H142" s="224">
        <v>14</v>
      </c>
      <c r="I142" s="225"/>
      <c r="J142" s="226">
        <f>ROUND(I142*H142,2)</f>
        <v>0</v>
      </c>
      <c r="K142" s="222" t="s">
        <v>180</v>
      </c>
      <c r="L142" s="227"/>
      <c r="M142" s="228" t="s">
        <v>1</v>
      </c>
      <c r="N142" s="229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181</v>
      </c>
      <c r="AT142" s="232" t="s">
        <v>176</v>
      </c>
      <c r="AU142" s="232" t="s">
        <v>82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181</v>
      </c>
      <c r="BM142" s="232" t="s">
        <v>503</v>
      </c>
    </row>
    <row r="143" s="2" customFormat="1" ht="24.15" customHeight="1">
      <c r="A143" s="37"/>
      <c r="B143" s="38"/>
      <c r="C143" s="220" t="s">
        <v>8</v>
      </c>
      <c r="D143" s="220" t="s">
        <v>176</v>
      </c>
      <c r="E143" s="221" t="s">
        <v>238</v>
      </c>
      <c r="F143" s="222" t="s">
        <v>239</v>
      </c>
      <c r="G143" s="223" t="s">
        <v>179</v>
      </c>
      <c r="H143" s="224">
        <v>14</v>
      </c>
      <c r="I143" s="225"/>
      <c r="J143" s="226">
        <f>ROUND(I143*H143,2)</f>
        <v>0</v>
      </c>
      <c r="K143" s="222" t="s">
        <v>180</v>
      </c>
      <c r="L143" s="227"/>
      <c r="M143" s="228" t="s">
        <v>1</v>
      </c>
      <c r="N143" s="229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181</v>
      </c>
      <c r="AT143" s="232" t="s">
        <v>176</v>
      </c>
      <c r="AU143" s="232" t="s">
        <v>82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181</v>
      </c>
      <c r="BM143" s="232" t="s">
        <v>504</v>
      </c>
    </row>
    <row r="144" s="2" customFormat="1" ht="76.35" customHeight="1">
      <c r="A144" s="37"/>
      <c r="B144" s="38"/>
      <c r="C144" s="239" t="s">
        <v>255</v>
      </c>
      <c r="D144" s="239" t="s">
        <v>195</v>
      </c>
      <c r="E144" s="240" t="s">
        <v>245</v>
      </c>
      <c r="F144" s="241" t="s">
        <v>246</v>
      </c>
      <c r="G144" s="242" t="s">
        <v>215</v>
      </c>
      <c r="H144" s="243">
        <v>105</v>
      </c>
      <c r="I144" s="244"/>
      <c r="J144" s="245">
        <f>ROUND(I144*H144,2)</f>
        <v>0</v>
      </c>
      <c r="K144" s="241" t="s">
        <v>180</v>
      </c>
      <c r="L144" s="43"/>
      <c r="M144" s="246" t="s">
        <v>1</v>
      </c>
      <c r="N144" s="247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198</v>
      </c>
      <c r="AT144" s="232" t="s">
        <v>195</v>
      </c>
      <c r="AU144" s="232" t="s">
        <v>82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198</v>
      </c>
      <c r="BM144" s="232" t="s">
        <v>505</v>
      </c>
    </row>
    <row r="145" s="2" customFormat="1" ht="24.15" customHeight="1">
      <c r="A145" s="37"/>
      <c r="B145" s="38"/>
      <c r="C145" s="239" t="s">
        <v>188</v>
      </c>
      <c r="D145" s="239" t="s">
        <v>195</v>
      </c>
      <c r="E145" s="240" t="s">
        <v>249</v>
      </c>
      <c r="F145" s="241" t="s">
        <v>250</v>
      </c>
      <c r="G145" s="242" t="s">
        <v>179</v>
      </c>
      <c r="H145" s="243">
        <v>14</v>
      </c>
      <c r="I145" s="244"/>
      <c r="J145" s="245">
        <f>ROUND(I145*H145,2)</f>
        <v>0</v>
      </c>
      <c r="K145" s="241" t="s">
        <v>180</v>
      </c>
      <c r="L145" s="43"/>
      <c r="M145" s="246" t="s">
        <v>1</v>
      </c>
      <c r="N145" s="247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198</v>
      </c>
      <c r="AT145" s="232" t="s">
        <v>195</v>
      </c>
      <c r="AU145" s="232" t="s">
        <v>82</v>
      </c>
      <c r="AY145" s="16" t="s">
        <v>175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198</v>
      </c>
      <c r="BM145" s="232" t="s">
        <v>506</v>
      </c>
    </row>
    <row r="146" s="2" customFormat="1" ht="24.15" customHeight="1">
      <c r="A146" s="37"/>
      <c r="B146" s="38"/>
      <c r="C146" s="239" t="s">
        <v>263</v>
      </c>
      <c r="D146" s="239" t="s">
        <v>195</v>
      </c>
      <c r="E146" s="240" t="s">
        <v>384</v>
      </c>
      <c r="F146" s="241" t="s">
        <v>385</v>
      </c>
      <c r="G146" s="242" t="s">
        <v>179</v>
      </c>
      <c r="H146" s="243">
        <v>14</v>
      </c>
      <c r="I146" s="244"/>
      <c r="J146" s="245">
        <f>ROUND(I146*H146,2)</f>
        <v>0</v>
      </c>
      <c r="K146" s="241" t="s">
        <v>180</v>
      </c>
      <c r="L146" s="43"/>
      <c r="M146" s="246" t="s">
        <v>1</v>
      </c>
      <c r="N146" s="247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198</v>
      </c>
      <c r="AT146" s="232" t="s">
        <v>195</v>
      </c>
      <c r="AU146" s="232" t="s">
        <v>82</v>
      </c>
      <c r="AY146" s="16" t="s">
        <v>175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198</v>
      </c>
      <c r="BM146" s="232" t="s">
        <v>507</v>
      </c>
    </row>
    <row r="147" s="2" customFormat="1" ht="232.2" customHeight="1">
      <c r="A147" s="37"/>
      <c r="B147" s="38"/>
      <c r="C147" s="239" t="s">
        <v>208</v>
      </c>
      <c r="D147" s="239" t="s">
        <v>195</v>
      </c>
      <c r="E147" s="240" t="s">
        <v>391</v>
      </c>
      <c r="F147" s="241" t="s">
        <v>392</v>
      </c>
      <c r="G147" s="242" t="s">
        <v>393</v>
      </c>
      <c r="H147" s="243">
        <v>0.59999999999999998</v>
      </c>
      <c r="I147" s="244"/>
      <c r="J147" s="245">
        <f>ROUND(I147*H147,2)</f>
        <v>0</v>
      </c>
      <c r="K147" s="241" t="s">
        <v>180</v>
      </c>
      <c r="L147" s="43"/>
      <c r="M147" s="246" t="s">
        <v>1</v>
      </c>
      <c r="N147" s="247" t="s">
        <v>40</v>
      </c>
      <c r="O147" s="90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198</v>
      </c>
      <c r="AT147" s="232" t="s">
        <v>195</v>
      </c>
      <c r="AU147" s="232" t="s">
        <v>82</v>
      </c>
      <c r="AY147" s="16" t="s">
        <v>175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82</v>
      </c>
      <c r="BK147" s="233">
        <f>ROUND(I147*H147,2)</f>
        <v>0</v>
      </c>
      <c r="BL147" s="16" t="s">
        <v>198</v>
      </c>
      <c r="BM147" s="232" t="s">
        <v>508</v>
      </c>
    </row>
    <row r="148" s="2" customFormat="1">
      <c r="A148" s="37"/>
      <c r="B148" s="38"/>
      <c r="C148" s="39"/>
      <c r="D148" s="234" t="s">
        <v>186</v>
      </c>
      <c r="E148" s="39"/>
      <c r="F148" s="235" t="s">
        <v>395</v>
      </c>
      <c r="G148" s="39"/>
      <c r="H148" s="39"/>
      <c r="I148" s="236"/>
      <c r="J148" s="39"/>
      <c r="K148" s="39"/>
      <c r="L148" s="43"/>
      <c r="M148" s="237"/>
      <c r="N148" s="238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186</v>
      </c>
      <c r="AU148" s="16" t="s">
        <v>82</v>
      </c>
    </row>
    <row r="149" s="2" customFormat="1" ht="90" customHeight="1">
      <c r="A149" s="37"/>
      <c r="B149" s="38"/>
      <c r="C149" s="239" t="s">
        <v>229</v>
      </c>
      <c r="D149" s="239" t="s">
        <v>195</v>
      </c>
      <c r="E149" s="240" t="s">
        <v>397</v>
      </c>
      <c r="F149" s="241" t="s">
        <v>398</v>
      </c>
      <c r="G149" s="242" t="s">
        <v>393</v>
      </c>
      <c r="H149" s="243">
        <v>0.59999999999999998</v>
      </c>
      <c r="I149" s="244"/>
      <c r="J149" s="245">
        <f>ROUND(I149*H149,2)</f>
        <v>0</v>
      </c>
      <c r="K149" s="241" t="s">
        <v>180</v>
      </c>
      <c r="L149" s="43"/>
      <c r="M149" s="246" t="s">
        <v>1</v>
      </c>
      <c r="N149" s="247" t="s">
        <v>40</v>
      </c>
      <c r="O149" s="90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2" t="s">
        <v>198</v>
      </c>
      <c r="AT149" s="232" t="s">
        <v>195</v>
      </c>
      <c r="AU149" s="232" t="s">
        <v>82</v>
      </c>
      <c r="AY149" s="16" t="s">
        <v>175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6" t="s">
        <v>82</v>
      </c>
      <c r="BK149" s="233">
        <f>ROUND(I149*H149,2)</f>
        <v>0</v>
      </c>
      <c r="BL149" s="16" t="s">
        <v>198</v>
      </c>
      <c r="BM149" s="232" t="s">
        <v>509</v>
      </c>
    </row>
    <row r="150" s="2" customFormat="1" ht="101.25" customHeight="1">
      <c r="A150" s="37"/>
      <c r="B150" s="38"/>
      <c r="C150" s="239" t="s">
        <v>7</v>
      </c>
      <c r="D150" s="239" t="s">
        <v>195</v>
      </c>
      <c r="E150" s="240" t="s">
        <v>404</v>
      </c>
      <c r="F150" s="241" t="s">
        <v>405</v>
      </c>
      <c r="G150" s="242" t="s">
        <v>179</v>
      </c>
      <c r="H150" s="243">
        <v>1</v>
      </c>
      <c r="I150" s="244"/>
      <c r="J150" s="245">
        <f>ROUND(I150*H150,2)</f>
        <v>0</v>
      </c>
      <c r="K150" s="241" t="s">
        <v>180</v>
      </c>
      <c r="L150" s="43"/>
      <c r="M150" s="248" t="s">
        <v>1</v>
      </c>
      <c r="N150" s="249" t="s">
        <v>40</v>
      </c>
      <c r="O150" s="250"/>
      <c r="P150" s="251">
        <f>O150*H150</f>
        <v>0</v>
      </c>
      <c r="Q150" s="251">
        <v>0</v>
      </c>
      <c r="R150" s="251">
        <f>Q150*H150</f>
        <v>0</v>
      </c>
      <c r="S150" s="251">
        <v>0</v>
      </c>
      <c r="T150" s="25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2" t="s">
        <v>198</v>
      </c>
      <c r="AT150" s="232" t="s">
        <v>195</v>
      </c>
      <c r="AU150" s="232" t="s">
        <v>82</v>
      </c>
      <c r="AY150" s="16" t="s">
        <v>175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6" t="s">
        <v>82</v>
      </c>
      <c r="BK150" s="233">
        <f>ROUND(I150*H150,2)</f>
        <v>0</v>
      </c>
      <c r="BL150" s="16" t="s">
        <v>198</v>
      </c>
      <c r="BM150" s="232" t="s">
        <v>510</v>
      </c>
    </row>
    <row r="151" s="2" customFormat="1" ht="6.96" customHeight="1">
      <c r="A151" s="37"/>
      <c r="B151" s="65"/>
      <c r="C151" s="66"/>
      <c r="D151" s="66"/>
      <c r="E151" s="66"/>
      <c r="F151" s="66"/>
      <c r="G151" s="66"/>
      <c r="H151" s="66"/>
      <c r="I151" s="66"/>
      <c r="J151" s="66"/>
      <c r="K151" s="66"/>
      <c r="L151" s="43"/>
      <c r="M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</sheetData>
  <sheetProtection sheet="1" autoFilter="0" formatColumns="0" formatRows="0" objects="1" scenarios="1" spinCount="100000" saltValue="9F9r1x+rNGZBRVvLYfFJ342nYKLpeXXzC+FtmgLNtsP1kZlocb9LUAQPIqNN808hgy1XNbAuMJ8umgiS/0fsww==" hashValue="cdf41OEH+wZmBRRWhaMYKPNc1NxKclTOQUAVmGiUXXtw7wN+97+ybTRR5lTOk4VQmmA1r46bDOSa3muDLOPROA==" algorithmName="SHA-512" password="CC35"/>
  <autoFilter ref="C124:K15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134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485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511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ROUND(J126,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ROUND((SUM(BE126:BE140)),  2)</f>
        <v>0</v>
      </c>
      <c r="G37" s="37"/>
      <c r="H37" s="37"/>
      <c r="I37" s="164">
        <v>0.20999999999999999</v>
      </c>
      <c r="J37" s="163">
        <f>ROUND(((SUM(BE126:BE140))*I37),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ROUND((SUM(BF126:BF140)),  2)</f>
        <v>0</v>
      </c>
      <c r="G38" s="37"/>
      <c r="H38" s="37"/>
      <c r="I38" s="164">
        <v>0.14999999999999999</v>
      </c>
      <c r="J38" s="163">
        <f>ROUND(((SUM(BF126:BF140))*I38),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ROUND((SUM(BG126:BG140)),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ROUND((SUM(BH126:BH140)),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ROUND((SUM(BI126:BI140)),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485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SO1.5.2 - zemní práce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J126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268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3"/>
      <c r="C102" s="131"/>
      <c r="D102" s="254" t="s">
        <v>269</v>
      </c>
      <c r="E102" s="255"/>
      <c r="F102" s="255"/>
      <c r="G102" s="255"/>
      <c r="H102" s="255"/>
      <c r="I102" s="255"/>
      <c r="J102" s="256">
        <f>J128</f>
        <v>0</v>
      </c>
      <c r="K102" s="131"/>
      <c r="L102" s="257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/>
    <row r="106" hidden="1"/>
    <row r="107" hidden="1"/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159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3" t="str">
        <f>E7</f>
        <v>Opravy zastávek na trati Ústí-Bílina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147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1" customFormat="1" ht="16.5" customHeight="1">
      <c r="B114" s="20"/>
      <c r="C114" s="21"/>
      <c r="D114" s="21"/>
      <c r="E114" s="183" t="s">
        <v>148</v>
      </c>
      <c r="F114" s="21"/>
      <c r="G114" s="21"/>
      <c r="H114" s="21"/>
      <c r="I114" s="21"/>
      <c r="J114" s="21"/>
      <c r="K114" s="21"/>
      <c r="L114" s="19"/>
    </row>
    <row r="115" s="1" customFormat="1" ht="12" customHeight="1">
      <c r="B115" s="20"/>
      <c r="C115" s="31" t="s">
        <v>149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4" t="s">
        <v>485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151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E13</f>
        <v>SO1.5.2 - zemní práce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F16</f>
        <v xml:space="preserve"> </v>
      </c>
      <c r="G120" s="39"/>
      <c r="H120" s="39"/>
      <c r="I120" s="31" t="s">
        <v>22</v>
      </c>
      <c r="J120" s="78" t="str">
        <f>IF(J16="","",J16)</f>
        <v>24. 8. 2020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E19</f>
        <v xml:space="preserve"> </v>
      </c>
      <c r="G122" s="39"/>
      <c r="H122" s="39"/>
      <c r="I122" s="31" t="s">
        <v>30</v>
      </c>
      <c r="J122" s="35" t="str">
        <f>E25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IF(E22="","",E22)</f>
        <v>Vyplň údaj</v>
      </c>
      <c r="G123" s="39"/>
      <c r="H123" s="39"/>
      <c r="I123" s="31" t="s">
        <v>32</v>
      </c>
      <c r="J123" s="35" t="str">
        <f>E28</f>
        <v>Jilich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5"/>
      <c r="B125" s="196"/>
      <c r="C125" s="197" t="s">
        <v>160</v>
      </c>
      <c r="D125" s="198" t="s">
        <v>60</v>
      </c>
      <c r="E125" s="198" t="s">
        <v>56</v>
      </c>
      <c r="F125" s="198" t="s">
        <v>57</v>
      </c>
      <c r="G125" s="198" t="s">
        <v>161</v>
      </c>
      <c r="H125" s="198" t="s">
        <v>162</v>
      </c>
      <c r="I125" s="198" t="s">
        <v>163</v>
      </c>
      <c r="J125" s="198" t="s">
        <v>155</v>
      </c>
      <c r="K125" s="199" t="s">
        <v>164</v>
      </c>
      <c r="L125" s="200"/>
      <c r="M125" s="99" t="s">
        <v>1</v>
      </c>
      <c r="N125" s="100" t="s">
        <v>39</v>
      </c>
      <c r="O125" s="100" t="s">
        <v>165</v>
      </c>
      <c r="P125" s="100" t="s">
        <v>166</v>
      </c>
      <c r="Q125" s="100" t="s">
        <v>167</v>
      </c>
      <c r="R125" s="100" t="s">
        <v>168</v>
      </c>
      <c r="S125" s="100" t="s">
        <v>169</v>
      </c>
      <c r="T125" s="101" t="s">
        <v>170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7"/>
      <c r="B126" s="38"/>
      <c r="C126" s="106" t="s">
        <v>171</v>
      </c>
      <c r="D126" s="39"/>
      <c r="E126" s="39"/>
      <c r="F126" s="39"/>
      <c r="G126" s="39"/>
      <c r="H126" s="39"/>
      <c r="I126" s="39"/>
      <c r="J126" s="201">
        <f>BK126</f>
        <v>0</v>
      </c>
      <c r="K126" s="39"/>
      <c r="L126" s="43"/>
      <c r="M126" s="102"/>
      <c r="N126" s="202"/>
      <c r="O126" s="103"/>
      <c r="P126" s="203">
        <f>P127</f>
        <v>0</v>
      </c>
      <c r="Q126" s="103"/>
      <c r="R126" s="203">
        <f>R127</f>
        <v>5.5007695999999999</v>
      </c>
      <c r="S126" s="103"/>
      <c r="T126" s="204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74</v>
      </c>
      <c r="AU126" s="16" t="s">
        <v>157</v>
      </c>
      <c r="BK126" s="205">
        <f>BK127</f>
        <v>0</v>
      </c>
    </row>
    <row r="127" s="11" customFormat="1" ht="25.92" customHeight="1">
      <c r="A127" s="11"/>
      <c r="B127" s="206"/>
      <c r="C127" s="207"/>
      <c r="D127" s="208" t="s">
        <v>74</v>
      </c>
      <c r="E127" s="209" t="s">
        <v>176</v>
      </c>
      <c r="F127" s="209" t="s">
        <v>270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</f>
        <v>0</v>
      </c>
      <c r="Q127" s="214"/>
      <c r="R127" s="215">
        <f>R128</f>
        <v>5.5007695999999999</v>
      </c>
      <c r="S127" s="214"/>
      <c r="T127" s="216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92</v>
      </c>
      <c r="AT127" s="218" t="s">
        <v>74</v>
      </c>
      <c r="AU127" s="218" t="s">
        <v>75</v>
      </c>
      <c r="AY127" s="217" t="s">
        <v>175</v>
      </c>
      <c r="BK127" s="219">
        <f>BK128</f>
        <v>0</v>
      </c>
    </row>
    <row r="128" s="11" customFormat="1" ht="22.8" customHeight="1">
      <c r="A128" s="11"/>
      <c r="B128" s="206"/>
      <c r="C128" s="207"/>
      <c r="D128" s="208" t="s">
        <v>74</v>
      </c>
      <c r="E128" s="258" t="s">
        <v>271</v>
      </c>
      <c r="F128" s="258" t="s">
        <v>272</v>
      </c>
      <c r="G128" s="207"/>
      <c r="H128" s="207"/>
      <c r="I128" s="210"/>
      <c r="J128" s="259">
        <f>BK128</f>
        <v>0</v>
      </c>
      <c r="K128" s="207"/>
      <c r="L128" s="212"/>
      <c r="M128" s="213"/>
      <c r="N128" s="214"/>
      <c r="O128" s="214"/>
      <c r="P128" s="215">
        <f>SUM(P129:P140)</f>
        <v>0</v>
      </c>
      <c r="Q128" s="214"/>
      <c r="R128" s="215">
        <f>SUM(R129:R140)</f>
        <v>5.5007695999999999</v>
      </c>
      <c r="S128" s="214"/>
      <c r="T128" s="216">
        <f>SUM(T129:T140)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92</v>
      </c>
      <c r="AT128" s="218" t="s">
        <v>74</v>
      </c>
      <c r="AU128" s="218" t="s">
        <v>82</v>
      </c>
      <c r="AY128" s="217" t="s">
        <v>175</v>
      </c>
      <c r="BK128" s="219">
        <f>SUM(BK129:BK140)</f>
        <v>0</v>
      </c>
    </row>
    <row r="129" s="2" customFormat="1" ht="37.8" customHeight="1">
      <c r="A129" s="37"/>
      <c r="B129" s="38"/>
      <c r="C129" s="239" t="s">
        <v>82</v>
      </c>
      <c r="D129" s="239" t="s">
        <v>195</v>
      </c>
      <c r="E129" s="240" t="s">
        <v>273</v>
      </c>
      <c r="F129" s="241" t="s">
        <v>274</v>
      </c>
      <c r="G129" s="242" t="s">
        <v>275</v>
      </c>
      <c r="H129" s="243">
        <v>4.2000000000000002</v>
      </c>
      <c r="I129" s="244"/>
      <c r="J129" s="245">
        <f>ROUND(I129*H129,2)</f>
        <v>0</v>
      </c>
      <c r="K129" s="241" t="s">
        <v>276</v>
      </c>
      <c r="L129" s="43"/>
      <c r="M129" s="246" t="s">
        <v>1</v>
      </c>
      <c r="N129" s="247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277</v>
      </c>
      <c r="AT129" s="232" t="s">
        <v>195</v>
      </c>
      <c r="AU129" s="232" t="s">
        <v>84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277</v>
      </c>
      <c r="BM129" s="232" t="s">
        <v>512</v>
      </c>
    </row>
    <row r="130" s="13" customFormat="1">
      <c r="A130" s="13"/>
      <c r="B130" s="260"/>
      <c r="C130" s="261"/>
      <c r="D130" s="234" t="s">
        <v>279</v>
      </c>
      <c r="E130" s="262" t="s">
        <v>1</v>
      </c>
      <c r="F130" s="263" t="s">
        <v>513</v>
      </c>
      <c r="G130" s="261"/>
      <c r="H130" s="264">
        <v>4.2000000000000002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279</v>
      </c>
      <c r="AU130" s="270" t="s">
        <v>84</v>
      </c>
      <c r="AV130" s="13" t="s">
        <v>84</v>
      </c>
      <c r="AW130" s="13" t="s">
        <v>31</v>
      </c>
      <c r="AX130" s="13" t="s">
        <v>82</v>
      </c>
      <c r="AY130" s="270" t="s">
        <v>175</v>
      </c>
    </row>
    <row r="131" s="2" customFormat="1" ht="37.8" customHeight="1">
      <c r="A131" s="37"/>
      <c r="B131" s="38"/>
      <c r="C131" s="239" t="s">
        <v>84</v>
      </c>
      <c r="D131" s="239" t="s">
        <v>195</v>
      </c>
      <c r="E131" s="240" t="s">
        <v>283</v>
      </c>
      <c r="F131" s="241" t="s">
        <v>284</v>
      </c>
      <c r="G131" s="242" t="s">
        <v>275</v>
      </c>
      <c r="H131" s="243">
        <v>2.2400000000000002</v>
      </c>
      <c r="I131" s="244"/>
      <c r="J131" s="245">
        <f>ROUND(I131*H131,2)</f>
        <v>0</v>
      </c>
      <c r="K131" s="241" t="s">
        <v>276</v>
      </c>
      <c r="L131" s="43"/>
      <c r="M131" s="246" t="s">
        <v>1</v>
      </c>
      <c r="N131" s="247" t="s">
        <v>40</v>
      </c>
      <c r="O131" s="90"/>
      <c r="P131" s="230">
        <f>O131*H131</f>
        <v>0</v>
      </c>
      <c r="Q131" s="230">
        <v>2.45329</v>
      </c>
      <c r="R131" s="230">
        <f>Q131*H131</f>
        <v>5.4953696000000001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277</v>
      </c>
      <c r="AT131" s="232" t="s">
        <v>195</v>
      </c>
      <c r="AU131" s="232" t="s">
        <v>84</v>
      </c>
      <c r="AY131" s="16" t="s">
        <v>175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277</v>
      </c>
      <c r="BM131" s="232" t="s">
        <v>514</v>
      </c>
    </row>
    <row r="132" s="13" customFormat="1">
      <c r="A132" s="13"/>
      <c r="B132" s="260"/>
      <c r="C132" s="261"/>
      <c r="D132" s="234" t="s">
        <v>279</v>
      </c>
      <c r="E132" s="262" t="s">
        <v>1</v>
      </c>
      <c r="F132" s="263" t="s">
        <v>515</v>
      </c>
      <c r="G132" s="261"/>
      <c r="H132" s="264">
        <v>2.2400000000000002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0" t="s">
        <v>279</v>
      </c>
      <c r="AU132" s="270" t="s">
        <v>84</v>
      </c>
      <c r="AV132" s="13" t="s">
        <v>84</v>
      </c>
      <c r="AW132" s="13" t="s">
        <v>31</v>
      </c>
      <c r="AX132" s="13" t="s">
        <v>82</v>
      </c>
      <c r="AY132" s="270" t="s">
        <v>175</v>
      </c>
    </row>
    <row r="133" s="2" customFormat="1" ht="24.15" customHeight="1">
      <c r="A133" s="37"/>
      <c r="B133" s="38"/>
      <c r="C133" s="239" t="s">
        <v>92</v>
      </c>
      <c r="D133" s="239" t="s">
        <v>195</v>
      </c>
      <c r="E133" s="240" t="s">
        <v>288</v>
      </c>
      <c r="F133" s="241" t="s">
        <v>289</v>
      </c>
      <c r="G133" s="242" t="s">
        <v>275</v>
      </c>
      <c r="H133" s="243">
        <v>0.59999999999999998</v>
      </c>
      <c r="I133" s="244"/>
      <c r="J133" s="245">
        <f>ROUND(I133*H133,2)</f>
        <v>0</v>
      </c>
      <c r="K133" s="241" t="s">
        <v>276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277</v>
      </c>
      <c r="AT133" s="232" t="s">
        <v>195</v>
      </c>
      <c r="AU133" s="232" t="s">
        <v>84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277</v>
      </c>
      <c r="BM133" s="232" t="s">
        <v>516</v>
      </c>
    </row>
    <row r="134" s="2" customFormat="1">
      <c r="A134" s="37"/>
      <c r="B134" s="38"/>
      <c r="C134" s="39"/>
      <c r="D134" s="234" t="s">
        <v>186</v>
      </c>
      <c r="E134" s="39"/>
      <c r="F134" s="235" t="s">
        <v>291</v>
      </c>
      <c r="G134" s="39"/>
      <c r="H134" s="39"/>
      <c r="I134" s="236"/>
      <c r="J134" s="39"/>
      <c r="K134" s="39"/>
      <c r="L134" s="43"/>
      <c r="M134" s="237"/>
      <c r="N134" s="23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186</v>
      </c>
      <c r="AU134" s="16" t="s">
        <v>84</v>
      </c>
    </row>
    <row r="135" s="13" customFormat="1">
      <c r="A135" s="13"/>
      <c r="B135" s="260"/>
      <c r="C135" s="261"/>
      <c r="D135" s="234" t="s">
        <v>279</v>
      </c>
      <c r="E135" s="262" t="s">
        <v>1</v>
      </c>
      <c r="F135" s="263" t="s">
        <v>517</v>
      </c>
      <c r="G135" s="261"/>
      <c r="H135" s="264">
        <v>0.59999999999999998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0" t="s">
        <v>279</v>
      </c>
      <c r="AU135" s="270" t="s">
        <v>84</v>
      </c>
      <c r="AV135" s="13" t="s">
        <v>84</v>
      </c>
      <c r="AW135" s="13" t="s">
        <v>31</v>
      </c>
      <c r="AX135" s="13" t="s">
        <v>82</v>
      </c>
      <c r="AY135" s="270" t="s">
        <v>175</v>
      </c>
    </row>
    <row r="136" s="2" customFormat="1" ht="62.7" customHeight="1">
      <c r="A136" s="37"/>
      <c r="B136" s="38"/>
      <c r="C136" s="239" t="s">
        <v>174</v>
      </c>
      <c r="D136" s="239" t="s">
        <v>195</v>
      </c>
      <c r="E136" s="240" t="s">
        <v>293</v>
      </c>
      <c r="F136" s="241" t="s">
        <v>294</v>
      </c>
      <c r="G136" s="242" t="s">
        <v>215</v>
      </c>
      <c r="H136" s="243">
        <v>60</v>
      </c>
      <c r="I136" s="244"/>
      <c r="J136" s="245">
        <f>ROUND(I136*H136,2)</f>
        <v>0</v>
      </c>
      <c r="K136" s="241" t="s">
        <v>276</v>
      </c>
      <c r="L136" s="43"/>
      <c r="M136" s="246" t="s">
        <v>1</v>
      </c>
      <c r="N136" s="247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277</v>
      </c>
      <c r="AT136" s="232" t="s">
        <v>195</v>
      </c>
      <c r="AU136" s="232" t="s">
        <v>84</v>
      </c>
      <c r="AY136" s="16" t="s">
        <v>175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277</v>
      </c>
      <c r="BM136" s="232" t="s">
        <v>518</v>
      </c>
    </row>
    <row r="137" s="2" customFormat="1" ht="37.8" customHeight="1">
      <c r="A137" s="37"/>
      <c r="B137" s="38"/>
      <c r="C137" s="239" t="s">
        <v>200</v>
      </c>
      <c r="D137" s="239" t="s">
        <v>195</v>
      </c>
      <c r="E137" s="240" t="s">
        <v>296</v>
      </c>
      <c r="F137" s="241" t="s">
        <v>297</v>
      </c>
      <c r="G137" s="242" t="s">
        <v>215</v>
      </c>
      <c r="H137" s="243">
        <v>60</v>
      </c>
      <c r="I137" s="244"/>
      <c r="J137" s="245">
        <f>ROUND(I137*H137,2)</f>
        <v>0</v>
      </c>
      <c r="K137" s="241" t="s">
        <v>276</v>
      </c>
      <c r="L137" s="43"/>
      <c r="M137" s="246" t="s">
        <v>1</v>
      </c>
      <c r="N137" s="247" t="s">
        <v>40</v>
      </c>
      <c r="O137" s="90"/>
      <c r="P137" s="230">
        <f>O137*H137</f>
        <v>0</v>
      </c>
      <c r="Q137" s="230">
        <v>9.0000000000000006E-05</v>
      </c>
      <c r="R137" s="230">
        <f>Q137*H137</f>
        <v>0.0054000000000000003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277</v>
      </c>
      <c r="AT137" s="232" t="s">
        <v>195</v>
      </c>
      <c r="AU137" s="232" t="s">
        <v>84</v>
      </c>
      <c r="AY137" s="16" t="s">
        <v>175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277</v>
      </c>
      <c r="BM137" s="232" t="s">
        <v>519</v>
      </c>
    </row>
    <row r="138" s="2" customFormat="1" ht="37.8" customHeight="1">
      <c r="A138" s="37"/>
      <c r="B138" s="38"/>
      <c r="C138" s="239" t="s">
        <v>204</v>
      </c>
      <c r="D138" s="239" t="s">
        <v>195</v>
      </c>
      <c r="E138" s="240" t="s">
        <v>299</v>
      </c>
      <c r="F138" s="241" t="s">
        <v>300</v>
      </c>
      <c r="G138" s="242" t="s">
        <v>215</v>
      </c>
      <c r="H138" s="243">
        <v>30</v>
      </c>
      <c r="I138" s="244"/>
      <c r="J138" s="245">
        <f>ROUND(I138*H138,2)</f>
        <v>0</v>
      </c>
      <c r="K138" s="241" t="s">
        <v>276</v>
      </c>
      <c r="L138" s="43"/>
      <c r="M138" s="246" t="s">
        <v>1</v>
      </c>
      <c r="N138" s="247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277</v>
      </c>
      <c r="AT138" s="232" t="s">
        <v>195</v>
      </c>
      <c r="AU138" s="232" t="s">
        <v>84</v>
      </c>
      <c r="AY138" s="16" t="s">
        <v>175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277</v>
      </c>
      <c r="BM138" s="232" t="s">
        <v>520</v>
      </c>
    </row>
    <row r="139" s="2" customFormat="1" ht="37.8" customHeight="1">
      <c r="A139" s="37"/>
      <c r="B139" s="38"/>
      <c r="C139" s="239" t="s">
        <v>212</v>
      </c>
      <c r="D139" s="239" t="s">
        <v>195</v>
      </c>
      <c r="E139" s="240" t="s">
        <v>302</v>
      </c>
      <c r="F139" s="241" t="s">
        <v>303</v>
      </c>
      <c r="G139" s="242" t="s">
        <v>215</v>
      </c>
      <c r="H139" s="243">
        <v>60</v>
      </c>
      <c r="I139" s="244"/>
      <c r="J139" s="245">
        <f>ROUND(I139*H139,2)</f>
        <v>0</v>
      </c>
      <c r="K139" s="241" t="s">
        <v>276</v>
      </c>
      <c r="L139" s="43"/>
      <c r="M139" s="246" t="s">
        <v>1</v>
      </c>
      <c r="N139" s="247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277</v>
      </c>
      <c r="AT139" s="232" t="s">
        <v>195</v>
      </c>
      <c r="AU139" s="232" t="s">
        <v>84</v>
      </c>
      <c r="AY139" s="16" t="s">
        <v>175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277</v>
      </c>
      <c r="BM139" s="232" t="s">
        <v>521</v>
      </c>
    </row>
    <row r="140" s="2" customFormat="1" ht="37.8" customHeight="1">
      <c r="A140" s="37"/>
      <c r="B140" s="38"/>
      <c r="C140" s="239" t="s">
        <v>217</v>
      </c>
      <c r="D140" s="239" t="s">
        <v>195</v>
      </c>
      <c r="E140" s="240" t="s">
        <v>305</v>
      </c>
      <c r="F140" s="241" t="s">
        <v>306</v>
      </c>
      <c r="G140" s="242" t="s">
        <v>307</v>
      </c>
      <c r="H140" s="243">
        <v>60</v>
      </c>
      <c r="I140" s="244"/>
      <c r="J140" s="245">
        <f>ROUND(I140*H140,2)</f>
        <v>0</v>
      </c>
      <c r="K140" s="241" t="s">
        <v>276</v>
      </c>
      <c r="L140" s="43"/>
      <c r="M140" s="248" t="s">
        <v>1</v>
      </c>
      <c r="N140" s="249" t="s">
        <v>40</v>
      </c>
      <c r="O140" s="250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277</v>
      </c>
      <c r="AT140" s="232" t="s">
        <v>195</v>
      </c>
      <c r="AU140" s="232" t="s">
        <v>84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277</v>
      </c>
      <c r="BM140" s="232" t="s">
        <v>522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khu7UH/qprY5bup1m2HpF7xc4M2rdYmfi4vnW3V94ffgyk4bu5+7/0ywu2ROUSQkhNmESgJM3Zt00X+TD7FvHg==" hashValue="7MKxruyPTjeUhIaiqHMD+B9QCkkOiH3RcVr/w6Pm2DxsBuS0f5i+kZYIU8NmGBU/k2tENSwQenodFr+kaQEprA==" algorithmName="SHA-512" password="CC35"/>
  <autoFilter ref="C125:K14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136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485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523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ROUND((SUM(BE125:BE128)),  2)</f>
        <v>0</v>
      </c>
      <c r="G37" s="37"/>
      <c r="H37" s="37"/>
      <c r="I37" s="164">
        <v>0.20999999999999999</v>
      </c>
      <c r="J37" s="163">
        <f>ROUND(((SUM(BE125:BE128))*I37),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ROUND((SUM(BF125:BF128)),  2)</f>
        <v>0</v>
      </c>
      <c r="G38" s="37"/>
      <c r="H38" s="37"/>
      <c r="I38" s="164">
        <v>0.14999999999999999</v>
      </c>
      <c r="J38" s="163">
        <f>ROUND(((SUM(BF125:BF128))*I38),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ROUND((SUM(BG125:BG128)),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ROUND((SUM(BH125:BH128)),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ROUND((SUM(BI125:BI128)),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485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SO1.5.3 - VON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310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485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SO1.5.3 - VON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311</v>
      </c>
      <c r="F126" s="209" t="s">
        <v>312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SUM(P127:P128)</f>
        <v>0</v>
      </c>
      <c r="Q126" s="214"/>
      <c r="R126" s="215">
        <f>SUM(R127:R128)</f>
        <v>0</v>
      </c>
      <c r="S126" s="214"/>
      <c r="T126" s="216">
        <f>SUM(T127:T128)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200</v>
      </c>
      <c r="AT126" s="218" t="s">
        <v>74</v>
      </c>
      <c r="AU126" s="218" t="s">
        <v>75</v>
      </c>
      <c r="AY126" s="217" t="s">
        <v>175</v>
      </c>
      <c r="BK126" s="219">
        <f>SUM(BK127:BK128)</f>
        <v>0</v>
      </c>
    </row>
    <row r="127" s="2" customFormat="1" ht="24.15" customHeight="1">
      <c r="A127" s="37"/>
      <c r="B127" s="38"/>
      <c r="C127" s="239" t="s">
        <v>82</v>
      </c>
      <c r="D127" s="239" t="s">
        <v>195</v>
      </c>
      <c r="E127" s="240" t="s">
        <v>313</v>
      </c>
      <c r="F127" s="241" t="s">
        <v>314</v>
      </c>
      <c r="G127" s="242" t="s">
        <v>315</v>
      </c>
      <c r="H127" s="282"/>
      <c r="I127" s="244"/>
      <c r="J127" s="245">
        <f>ROUND(I127*H127,2)</f>
        <v>0</v>
      </c>
      <c r="K127" s="241" t="s">
        <v>180</v>
      </c>
      <c r="L127" s="43"/>
      <c r="M127" s="246" t="s">
        <v>1</v>
      </c>
      <c r="N127" s="247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174</v>
      </c>
      <c r="AT127" s="232" t="s">
        <v>195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174</v>
      </c>
      <c r="BM127" s="232" t="s">
        <v>524</v>
      </c>
    </row>
    <row r="128" s="2" customFormat="1" ht="24.15" customHeight="1">
      <c r="A128" s="37"/>
      <c r="B128" s="38"/>
      <c r="C128" s="239" t="s">
        <v>84</v>
      </c>
      <c r="D128" s="239" t="s">
        <v>195</v>
      </c>
      <c r="E128" s="240" t="s">
        <v>428</v>
      </c>
      <c r="F128" s="241" t="s">
        <v>429</v>
      </c>
      <c r="G128" s="242" t="s">
        <v>315</v>
      </c>
      <c r="H128" s="282"/>
      <c r="I128" s="244"/>
      <c r="J128" s="245">
        <f>ROUND(I128*H128,2)</f>
        <v>0</v>
      </c>
      <c r="K128" s="241" t="s">
        <v>180</v>
      </c>
      <c r="L128" s="43"/>
      <c r="M128" s="248" t="s">
        <v>1</v>
      </c>
      <c r="N128" s="249" t="s">
        <v>40</v>
      </c>
      <c r="O128" s="250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174</v>
      </c>
      <c r="AT128" s="232" t="s">
        <v>195</v>
      </c>
      <c r="AU128" s="232" t="s">
        <v>82</v>
      </c>
      <c r="AY128" s="16" t="s">
        <v>175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174</v>
      </c>
      <c r="BM128" s="232" t="s">
        <v>525</v>
      </c>
    </row>
    <row r="129" s="2" customFormat="1" ht="6.96" customHeight="1">
      <c r="A129" s="37"/>
      <c r="B129" s="65"/>
      <c r="C129" s="66"/>
      <c r="D129" s="66"/>
      <c r="E129" s="66"/>
      <c r="F129" s="66"/>
      <c r="G129" s="66"/>
      <c r="H129" s="66"/>
      <c r="I129" s="66"/>
      <c r="J129" s="66"/>
      <c r="K129" s="66"/>
      <c r="L129" s="43"/>
      <c r="M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</sheetData>
  <sheetProtection sheet="1" autoFilter="0" formatColumns="0" formatRows="0" objects="1" scenarios="1" spinCount="100000" saltValue="wygP2SWGVCYa1Fx22LW9lVi3Pvu6C1FsIEEnpwE+j38bIdbFAbSSMO8b8HzwtNRFz1Q4rRVdxXDptavxKKgxew==" hashValue="lxtmvsLa3WvU6KSQmbKqMVKPNt1h7bZ7pxACU4C2EFzoveAv9Fj3T3TcB3pL7fSpdhOijrWeRjsVjI/ROoyVig==" algorithmName="SHA-512" password="CC35"/>
  <autoFilter ref="C124:K12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141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526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527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ROUND((SUM(BE125:BE153)),  2)</f>
        <v>0</v>
      </c>
      <c r="G37" s="37"/>
      <c r="H37" s="37"/>
      <c r="I37" s="164">
        <v>0.20999999999999999</v>
      </c>
      <c r="J37" s="163">
        <f>ROUND(((SUM(BE125:BE153))*I37),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ROUND((SUM(BF125:BF153)),  2)</f>
        <v>0</v>
      </c>
      <c r="G38" s="37"/>
      <c r="H38" s="37"/>
      <c r="I38" s="164">
        <v>0.14999999999999999</v>
      </c>
      <c r="J38" s="163">
        <f>ROUND(((SUM(BF125:BF153))*I38),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ROUND((SUM(BG125:BG153)),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ROUND((SUM(BH125:BH153)),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ROUND((SUM(BI125:BI153)),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526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SO1.6.1 - elektroinstalace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158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526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SO1.6.1 - elektroinstalace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172</v>
      </c>
      <c r="F126" s="209" t="s">
        <v>173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SUM(P127:P153)</f>
        <v>0</v>
      </c>
      <c r="Q126" s="214"/>
      <c r="R126" s="215">
        <f>SUM(R127:R153)</f>
        <v>0</v>
      </c>
      <c r="S126" s="214"/>
      <c r="T126" s="216">
        <f>SUM(T127:T153)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174</v>
      </c>
      <c r="AT126" s="218" t="s">
        <v>74</v>
      </c>
      <c r="AU126" s="218" t="s">
        <v>75</v>
      </c>
      <c r="AY126" s="217" t="s">
        <v>175</v>
      </c>
      <c r="BK126" s="219">
        <f>SUM(BK127:BK153)</f>
        <v>0</v>
      </c>
    </row>
    <row r="127" s="2" customFormat="1" ht="24.15" customHeight="1">
      <c r="A127" s="37"/>
      <c r="B127" s="38"/>
      <c r="C127" s="220" t="s">
        <v>8</v>
      </c>
      <c r="D127" s="220" t="s">
        <v>176</v>
      </c>
      <c r="E127" s="221" t="s">
        <v>320</v>
      </c>
      <c r="F127" s="222" t="s">
        <v>321</v>
      </c>
      <c r="G127" s="223" t="s">
        <v>179</v>
      </c>
      <c r="H127" s="224">
        <v>9</v>
      </c>
      <c r="I127" s="225"/>
      <c r="J127" s="226">
        <f>ROUND(I127*H127,2)</f>
        <v>0</v>
      </c>
      <c r="K127" s="222" t="s">
        <v>180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181</v>
      </c>
      <c r="AT127" s="232" t="s">
        <v>176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181</v>
      </c>
      <c r="BM127" s="232" t="s">
        <v>528</v>
      </c>
    </row>
    <row r="128" s="2" customFormat="1" ht="49.05" customHeight="1">
      <c r="A128" s="37"/>
      <c r="B128" s="38"/>
      <c r="C128" s="220" t="s">
        <v>82</v>
      </c>
      <c r="D128" s="220" t="s">
        <v>176</v>
      </c>
      <c r="E128" s="221" t="s">
        <v>189</v>
      </c>
      <c r="F128" s="222" t="s">
        <v>190</v>
      </c>
      <c r="G128" s="223" t="s">
        <v>179</v>
      </c>
      <c r="H128" s="224">
        <v>9</v>
      </c>
      <c r="I128" s="225"/>
      <c r="J128" s="226">
        <f>ROUND(I128*H128,2)</f>
        <v>0</v>
      </c>
      <c r="K128" s="222" t="s">
        <v>180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181</v>
      </c>
      <c r="AT128" s="232" t="s">
        <v>176</v>
      </c>
      <c r="AU128" s="232" t="s">
        <v>82</v>
      </c>
      <c r="AY128" s="16" t="s">
        <v>175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181</v>
      </c>
      <c r="BM128" s="232" t="s">
        <v>529</v>
      </c>
    </row>
    <row r="129" s="2" customFormat="1">
      <c r="A129" s="37"/>
      <c r="B129" s="38"/>
      <c r="C129" s="39"/>
      <c r="D129" s="234" t="s">
        <v>186</v>
      </c>
      <c r="E129" s="39"/>
      <c r="F129" s="235" t="s">
        <v>187</v>
      </c>
      <c r="G129" s="39"/>
      <c r="H129" s="39"/>
      <c r="I129" s="236"/>
      <c r="J129" s="39"/>
      <c r="K129" s="39"/>
      <c r="L129" s="43"/>
      <c r="M129" s="237"/>
      <c r="N129" s="23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186</v>
      </c>
      <c r="AU129" s="16" t="s">
        <v>82</v>
      </c>
    </row>
    <row r="130" s="2" customFormat="1" ht="24.15" customHeight="1">
      <c r="A130" s="37"/>
      <c r="B130" s="38"/>
      <c r="C130" s="220" t="s">
        <v>255</v>
      </c>
      <c r="D130" s="220" t="s">
        <v>176</v>
      </c>
      <c r="E130" s="221" t="s">
        <v>192</v>
      </c>
      <c r="F130" s="222" t="s">
        <v>193</v>
      </c>
      <c r="G130" s="223" t="s">
        <v>179</v>
      </c>
      <c r="H130" s="224">
        <v>9</v>
      </c>
      <c r="I130" s="225"/>
      <c r="J130" s="226">
        <f>ROUND(I130*H130,2)</f>
        <v>0</v>
      </c>
      <c r="K130" s="222" t="s">
        <v>180</v>
      </c>
      <c r="L130" s="227"/>
      <c r="M130" s="228" t="s">
        <v>1</v>
      </c>
      <c r="N130" s="229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181</v>
      </c>
      <c r="AT130" s="232" t="s">
        <v>176</v>
      </c>
      <c r="AU130" s="232" t="s">
        <v>82</v>
      </c>
      <c r="AY130" s="16" t="s">
        <v>175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181</v>
      </c>
      <c r="BM130" s="232" t="s">
        <v>530</v>
      </c>
    </row>
    <row r="131" s="2" customFormat="1" ht="62.7" customHeight="1">
      <c r="A131" s="37"/>
      <c r="B131" s="38"/>
      <c r="C131" s="239" t="s">
        <v>174</v>
      </c>
      <c r="D131" s="239" t="s">
        <v>195</v>
      </c>
      <c r="E131" s="240" t="s">
        <v>196</v>
      </c>
      <c r="F131" s="241" t="s">
        <v>197</v>
      </c>
      <c r="G131" s="242" t="s">
        <v>179</v>
      </c>
      <c r="H131" s="243">
        <v>9</v>
      </c>
      <c r="I131" s="244"/>
      <c r="J131" s="245">
        <f>ROUND(I131*H131,2)</f>
        <v>0</v>
      </c>
      <c r="K131" s="241" t="s">
        <v>180</v>
      </c>
      <c r="L131" s="43"/>
      <c r="M131" s="246" t="s">
        <v>1</v>
      </c>
      <c r="N131" s="247" t="s">
        <v>40</v>
      </c>
      <c r="O131" s="90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198</v>
      </c>
      <c r="AT131" s="232" t="s">
        <v>195</v>
      </c>
      <c r="AU131" s="232" t="s">
        <v>82</v>
      </c>
      <c r="AY131" s="16" t="s">
        <v>175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198</v>
      </c>
      <c r="BM131" s="232" t="s">
        <v>531</v>
      </c>
    </row>
    <row r="132" s="2" customFormat="1" ht="37.8" customHeight="1">
      <c r="A132" s="37"/>
      <c r="B132" s="38"/>
      <c r="C132" s="239" t="s">
        <v>84</v>
      </c>
      <c r="D132" s="239" t="s">
        <v>195</v>
      </c>
      <c r="E132" s="240" t="s">
        <v>201</v>
      </c>
      <c r="F132" s="241" t="s">
        <v>202</v>
      </c>
      <c r="G132" s="242" t="s">
        <v>179</v>
      </c>
      <c r="H132" s="243">
        <v>9</v>
      </c>
      <c r="I132" s="244"/>
      <c r="J132" s="245">
        <f>ROUND(I132*H132,2)</f>
        <v>0</v>
      </c>
      <c r="K132" s="241" t="s">
        <v>180</v>
      </c>
      <c r="L132" s="43"/>
      <c r="M132" s="246" t="s">
        <v>1</v>
      </c>
      <c r="N132" s="247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198</v>
      </c>
      <c r="AT132" s="232" t="s">
        <v>195</v>
      </c>
      <c r="AU132" s="232" t="s">
        <v>82</v>
      </c>
      <c r="AY132" s="16" t="s">
        <v>175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198</v>
      </c>
      <c r="BM132" s="232" t="s">
        <v>532</v>
      </c>
    </row>
    <row r="133" s="2" customFormat="1" ht="24.15" customHeight="1">
      <c r="A133" s="37"/>
      <c r="B133" s="38"/>
      <c r="C133" s="239" t="s">
        <v>92</v>
      </c>
      <c r="D133" s="239" t="s">
        <v>195</v>
      </c>
      <c r="E133" s="240" t="s">
        <v>205</v>
      </c>
      <c r="F133" s="241" t="s">
        <v>206</v>
      </c>
      <c r="G133" s="242" t="s">
        <v>179</v>
      </c>
      <c r="H133" s="243">
        <v>6</v>
      </c>
      <c r="I133" s="244"/>
      <c r="J133" s="245">
        <f>ROUND(I133*H133,2)</f>
        <v>0</v>
      </c>
      <c r="K133" s="241" t="s">
        <v>180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198</v>
      </c>
      <c r="AT133" s="232" t="s">
        <v>195</v>
      </c>
      <c r="AU133" s="232" t="s">
        <v>82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198</v>
      </c>
      <c r="BM133" s="232" t="s">
        <v>533</v>
      </c>
    </row>
    <row r="134" s="2" customFormat="1" ht="24.15" customHeight="1">
      <c r="A134" s="37"/>
      <c r="B134" s="38"/>
      <c r="C134" s="220" t="s">
        <v>204</v>
      </c>
      <c r="D134" s="220" t="s">
        <v>176</v>
      </c>
      <c r="E134" s="221" t="s">
        <v>368</v>
      </c>
      <c r="F134" s="222" t="s">
        <v>369</v>
      </c>
      <c r="G134" s="223" t="s">
        <v>215</v>
      </c>
      <c r="H134" s="224">
        <v>200</v>
      </c>
      <c r="I134" s="225"/>
      <c r="J134" s="226">
        <f>ROUND(I134*H134,2)</f>
        <v>0</v>
      </c>
      <c r="K134" s="222" t="s">
        <v>180</v>
      </c>
      <c r="L134" s="227"/>
      <c r="M134" s="228" t="s">
        <v>1</v>
      </c>
      <c r="N134" s="229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181</v>
      </c>
      <c r="AT134" s="232" t="s">
        <v>176</v>
      </c>
      <c r="AU134" s="232" t="s">
        <v>82</v>
      </c>
      <c r="AY134" s="16" t="s">
        <v>175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181</v>
      </c>
      <c r="BM134" s="232" t="s">
        <v>534</v>
      </c>
    </row>
    <row r="135" s="2" customFormat="1" ht="24.15" customHeight="1">
      <c r="A135" s="37"/>
      <c r="B135" s="38"/>
      <c r="C135" s="220" t="s">
        <v>212</v>
      </c>
      <c r="D135" s="220" t="s">
        <v>176</v>
      </c>
      <c r="E135" s="221" t="s">
        <v>218</v>
      </c>
      <c r="F135" s="222" t="s">
        <v>219</v>
      </c>
      <c r="G135" s="223" t="s">
        <v>215</v>
      </c>
      <c r="H135" s="224">
        <v>160</v>
      </c>
      <c r="I135" s="225"/>
      <c r="J135" s="226">
        <f>ROUND(I135*H135,2)</f>
        <v>0</v>
      </c>
      <c r="K135" s="222" t="s">
        <v>180</v>
      </c>
      <c r="L135" s="227"/>
      <c r="M135" s="228" t="s">
        <v>1</v>
      </c>
      <c r="N135" s="229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181</v>
      </c>
      <c r="AT135" s="232" t="s">
        <v>176</v>
      </c>
      <c r="AU135" s="232" t="s">
        <v>82</v>
      </c>
      <c r="AY135" s="16" t="s">
        <v>175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181</v>
      </c>
      <c r="BM135" s="232" t="s">
        <v>535</v>
      </c>
    </row>
    <row r="136" s="2" customFormat="1" ht="24.15" customHeight="1">
      <c r="A136" s="37"/>
      <c r="B136" s="38"/>
      <c r="C136" s="239" t="s">
        <v>217</v>
      </c>
      <c r="D136" s="239" t="s">
        <v>195</v>
      </c>
      <c r="E136" s="240" t="s">
        <v>222</v>
      </c>
      <c r="F136" s="241" t="s">
        <v>223</v>
      </c>
      <c r="G136" s="242" t="s">
        <v>215</v>
      </c>
      <c r="H136" s="243">
        <v>200</v>
      </c>
      <c r="I136" s="244"/>
      <c r="J136" s="245">
        <f>ROUND(I136*H136,2)</f>
        <v>0</v>
      </c>
      <c r="K136" s="241" t="s">
        <v>180</v>
      </c>
      <c r="L136" s="43"/>
      <c r="M136" s="246" t="s">
        <v>1</v>
      </c>
      <c r="N136" s="247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198</v>
      </c>
      <c r="AT136" s="232" t="s">
        <v>195</v>
      </c>
      <c r="AU136" s="232" t="s">
        <v>82</v>
      </c>
      <c r="AY136" s="16" t="s">
        <v>175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198</v>
      </c>
      <c r="BM136" s="232" t="s">
        <v>536</v>
      </c>
    </row>
    <row r="137" s="2" customFormat="1" ht="76.35" customHeight="1">
      <c r="A137" s="37"/>
      <c r="B137" s="38"/>
      <c r="C137" s="239" t="s">
        <v>221</v>
      </c>
      <c r="D137" s="239" t="s">
        <v>195</v>
      </c>
      <c r="E137" s="240" t="s">
        <v>226</v>
      </c>
      <c r="F137" s="241" t="s">
        <v>227</v>
      </c>
      <c r="G137" s="242" t="s">
        <v>179</v>
      </c>
      <c r="H137" s="243">
        <v>20</v>
      </c>
      <c r="I137" s="244"/>
      <c r="J137" s="245">
        <f>ROUND(I137*H137,2)</f>
        <v>0</v>
      </c>
      <c r="K137" s="241" t="s">
        <v>180</v>
      </c>
      <c r="L137" s="43"/>
      <c r="M137" s="246" t="s">
        <v>1</v>
      </c>
      <c r="N137" s="247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198</v>
      </c>
      <c r="AT137" s="232" t="s">
        <v>195</v>
      </c>
      <c r="AU137" s="232" t="s">
        <v>82</v>
      </c>
      <c r="AY137" s="16" t="s">
        <v>175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198</v>
      </c>
      <c r="BM137" s="232" t="s">
        <v>537</v>
      </c>
    </row>
    <row r="138" s="2" customFormat="1" ht="37.8" customHeight="1">
      <c r="A138" s="37"/>
      <c r="B138" s="38"/>
      <c r="C138" s="239" t="s">
        <v>390</v>
      </c>
      <c r="D138" s="239" t="s">
        <v>195</v>
      </c>
      <c r="E138" s="240" t="s">
        <v>538</v>
      </c>
      <c r="F138" s="241" t="s">
        <v>539</v>
      </c>
      <c r="G138" s="242" t="s">
        <v>179</v>
      </c>
      <c r="H138" s="243">
        <v>1</v>
      </c>
      <c r="I138" s="244"/>
      <c r="J138" s="245">
        <f>ROUND(I138*H138,2)</f>
        <v>0</v>
      </c>
      <c r="K138" s="241" t="s">
        <v>180</v>
      </c>
      <c r="L138" s="43"/>
      <c r="M138" s="246" t="s">
        <v>1</v>
      </c>
      <c r="N138" s="247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198</v>
      </c>
      <c r="AT138" s="232" t="s">
        <v>195</v>
      </c>
      <c r="AU138" s="232" t="s">
        <v>82</v>
      </c>
      <c r="AY138" s="16" t="s">
        <v>175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198</v>
      </c>
      <c r="BM138" s="232" t="s">
        <v>540</v>
      </c>
    </row>
    <row r="139" s="2" customFormat="1">
      <c r="A139" s="37"/>
      <c r="B139" s="38"/>
      <c r="C139" s="39"/>
      <c r="D139" s="234" t="s">
        <v>186</v>
      </c>
      <c r="E139" s="39"/>
      <c r="F139" s="235" t="s">
        <v>541</v>
      </c>
      <c r="G139" s="39"/>
      <c r="H139" s="39"/>
      <c r="I139" s="236"/>
      <c r="J139" s="39"/>
      <c r="K139" s="39"/>
      <c r="L139" s="43"/>
      <c r="M139" s="237"/>
      <c r="N139" s="23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186</v>
      </c>
      <c r="AU139" s="16" t="s">
        <v>82</v>
      </c>
    </row>
    <row r="140" s="2" customFormat="1" ht="24.15" customHeight="1">
      <c r="A140" s="37"/>
      <c r="B140" s="38"/>
      <c r="C140" s="220" t="s">
        <v>233</v>
      </c>
      <c r="D140" s="220" t="s">
        <v>176</v>
      </c>
      <c r="E140" s="221" t="s">
        <v>374</v>
      </c>
      <c r="F140" s="222" t="s">
        <v>375</v>
      </c>
      <c r="G140" s="223" t="s">
        <v>376</v>
      </c>
      <c r="H140" s="224">
        <v>50</v>
      </c>
      <c r="I140" s="225"/>
      <c r="J140" s="226">
        <f>ROUND(I140*H140,2)</f>
        <v>0</v>
      </c>
      <c r="K140" s="222" t="s">
        <v>180</v>
      </c>
      <c r="L140" s="227"/>
      <c r="M140" s="228" t="s">
        <v>1</v>
      </c>
      <c r="N140" s="229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181</v>
      </c>
      <c r="AT140" s="232" t="s">
        <v>176</v>
      </c>
      <c r="AU140" s="232" t="s">
        <v>82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181</v>
      </c>
      <c r="BM140" s="232" t="s">
        <v>542</v>
      </c>
    </row>
    <row r="141" s="2" customFormat="1" ht="24.15" customHeight="1">
      <c r="A141" s="37"/>
      <c r="B141" s="38"/>
      <c r="C141" s="220" t="s">
        <v>259</v>
      </c>
      <c r="D141" s="220" t="s">
        <v>176</v>
      </c>
      <c r="E141" s="221" t="s">
        <v>234</v>
      </c>
      <c r="F141" s="222" t="s">
        <v>235</v>
      </c>
      <c r="G141" s="223" t="s">
        <v>215</v>
      </c>
      <c r="H141" s="224">
        <v>15</v>
      </c>
      <c r="I141" s="225"/>
      <c r="J141" s="226">
        <f>ROUND(I141*H141,2)</f>
        <v>0</v>
      </c>
      <c r="K141" s="222" t="s">
        <v>180</v>
      </c>
      <c r="L141" s="227"/>
      <c r="M141" s="228" t="s">
        <v>1</v>
      </c>
      <c r="N141" s="229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181</v>
      </c>
      <c r="AT141" s="232" t="s">
        <v>176</v>
      </c>
      <c r="AU141" s="232" t="s">
        <v>82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181</v>
      </c>
      <c r="BM141" s="232" t="s">
        <v>543</v>
      </c>
    </row>
    <row r="142" s="2" customFormat="1" ht="24.15" customHeight="1">
      <c r="A142" s="37"/>
      <c r="B142" s="38"/>
      <c r="C142" s="220" t="s">
        <v>237</v>
      </c>
      <c r="D142" s="220" t="s">
        <v>176</v>
      </c>
      <c r="E142" s="221" t="s">
        <v>379</v>
      </c>
      <c r="F142" s="222" t="s">
        <v>380</v>
      </c>
      <c r="G142" s="223" t="s">
        <v>179</v>
      </c>
      <c r="H142" s="224">
        <v>9</v>
      </c>
      <c r="I142" s="225"/>
      <c r="J142" s="226">
        <f>ROUND(I142*H142,2)</f>
        <v>0</v>
      </c>
      <c r="K142" s="222" t="s">
        <v>180</v>
      </c>
      <c r="L142" s="227"/>
      <c r="M142" s="228" t="s">
        <v>1</v>
      </c>
      <c r="N142" s="229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181</v>
      </c>
      <c r="AT142" s="232" t="s">
        <v>176</v>
      </c>
      <c r="AU142" s="232" t="s">
        <v>82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181</v>
      </c>
      <c r="BM142" s="232" t="s">
        <v>544</v>
      </c>
    </row>
    <row r="143" s="2" customFormat="1" ht="24.15" customHeight="1">
      <c r="A143" s="37"/>
      <c r="B143" s="38"/>
      <c r="C143" s="220" t="s">
        <v>263</v>
      </c>
      <c r="D143" s="220" t="s">
        <v>176</v>
      </c>
      <c r="E143" s="221" t="s">
        <v>238</v>
      </c>
      <c r="F143" s="222" t="s">
        <v>239</v>
      </c>
      <c r="G143" s="223" t="s">
        <v>179</v>
      </c>
      <c r="H143" s="224">
        <v>9</v>
      </c>
      <c r="I143" s="225"/>
      <c r="J143" s="226">
        <f>ROUND(I143*H143,2)</f>
        <v>0</v>
      </c>
      <c r="K143" s="222" t="s">
        <v>180</v>
      </c>
      <c r="L143" s="227"/>
      <c r="M143" s="228" t="s">
        <v>1</v>
      </c>
      <c r="N143" s="229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181</v>
      </c>
      <c r="AT143" s="232" t="s">
        <v>176</v>
      </c>
      <c r="AU143" s="232" t="s">
        <v>82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181</v>
      </c>
      <c r="BM143" s="232" t="s">
        <v>545</v>
      </c>
    </row>
    <row r="144" s="2" customFormat="1" ht="76.35" customHeight="1">
      <c r="A144" s="37"/>
      <c r="B144" s="38"/>
      <c r="C144" s="239" t="s">
        <v>244</v>
      </c>
      <c r="D144" s="239" t="s">
        <v>195</v>
      </c>
      <c r="E144" s="240" t="s">
        <v>245</v>
      </c>
      <c r="F144" s="241" t="s">
        <v>246</v>
      </c>
      <c r="G144" s="242" t="s">
        <v>215</v>
      </c>
      <c r="H144" s="243">
        <v>65</v>
      </c>
      <c r="I144" s="244"/>
      <c r="J144" s="245">
        <f>ROUND(I144*H144,2)</f>
        <v>0</v>
      </c>
      <c r="K144" s="241" t="s">
        <v>180</v>
      </c>
      <c r="L144" s="43"/>
      <c r="M144" s="246" t="s">
        <v>1</v>
      </c>
      <c r="N144" s="247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198</v>
      </c>
      <c r="AT144" s="232" t="s">
        <v>195</v>
      </c>
      <c r="AU144" s="232" t="s">
        <v>82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198</v>
      </c>
      <c r="BM144" s="232" t="s">
        <v>546</v>
      </c>
    </row>
    <row r="145" s="2" customFormat="1" ht="24.15" customHeight="1">
      <c r="A145" s="37"/>
      <c r="B145" s="38"/>
      <c r="C145" s="239" t="s">
        <v>248</v>
      </c>
      <c r="D145" s="239" t="s">
        <v>195</v>
      </c>
      <c r="E145" s="240" t="s">
        <v>384</v>
      </c>
      <c r="F145" s="241" t="s">
        <v>385</v>
      </c>
      <c r="G145" s="242" t="s">
        <v>179</v>
      </c>
      <c r="H145" s="243">
        <v>9</v>
      </c>
      <c r="I145" s="244"/>
      <c r="J145" s="245">
        <f>ROUND(I145*H145,2)</f>
        <v>0</v>
      </c>
      <c r="K145" s="241" t="s">
        <v>180</v>
      </c>
      <c r="L145" s="43"/>
      <c r="M145" s="246" t="s">
        <v>1</v>
      </c>
      <c r="N145" s="247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198</v>
      </c>
      <c r="AT145" s="232" t="s">
        <v>195</v>
      </c>
      <c r="AU145" s="232" t="s">
        <v>82</v>
      </c>
      <c r="AY145" s="16" t="s">
        <v>175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198</v>
      </c>
      <c r="BM145" s="232" t="s">
        <v>547</v>
      </c>
    </row>
    <row r="146" s="2" customFormat="1" ht="24.15" customHeight="1">
      <c r="A146" s="37"/>
      <c r="B146" s="38"/>
      <c r="C146" s="239" t="s">
        <v>188</v>
      </c>
      <c r="D146" s="239" t="s">
        <v>195</v>
      </c>
      <c r="E146" s="240" t="s">
        <v>249</v>
      </c>
      <c r="F146" s="241" t="s">
        <v>250</v>
      </c>
      <c r="G146" s="242" t="s">
        <v>179</v>
      </c>
      <c r="H146" s="243">
        <v>9</v>
      </c>
      <c r="I146" s="244"/>
      <c r="J146" s="245">
        <f>ROUND(I146*H146,2)</f>
        <v>0</v>
      </c>
      <c r="K146" s="241" t="s">
        <v>180</v>
      </c>
      <c r="L146" s="43"/>
      <c r="M146" s="246" t="s">
        <v>1</v>
      </c>
      <c r="N146" s="247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198</v>
      </c>
      <c r="AT146" s="232" t="s">
        <v>195</v>
      </c>
      <c r="AU146" s="232" t="s">
        <v>82</v>
      </c>
      <c r="AY146" s="16" t="s">
        <v>175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198</v>
      </c>
      <c r="BM146" s="232" t="s">
        <v>548</v>
      </c>
    </row>
    <row r="147" s="2" customFormat="1" ht="24.15" customHeight="1">
      <c r="A147" s="37"/>
      <c r="B147" s="38"/>
      <c r="C147" s="220" t="s">
        <v>229</v>
      </c>
      <c r="D147" s="220" t="s">
        <v>176</v>
      </c>
      <c r="E147" s="221" t="s">
        <v>252</v>
      </c>
      <c r="F147" s="222" t="s">
        <v>253</v>
      </c>
      <c r="G147" s="223" t="s">
        <v>179</v>
      </c>
      <c r="H147" s="224">
        <v>6</v>
      </c>
      <c r="I147" s="225"/>
      <c r="J147" s="226">
        <f>ROUND(I147*H147,2)</f>
        <v>0</v>
      </c>
      <c r="K147" s="222" t="s">
        <v>180</v>
      </c>
      <c r="L147" s="227"/>
      <c r="M147" s="228" t="s">
        <v>1</v>
      </c>
      <c r="N147" s="229" t="s">
        <v>40</v>
      </c>
      <c r="O147" s="90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181</v>
      </c>
      <c r="AT147" s="232" t="s">
        <v>176</v>
      </c>
      <c r="AU147" s="232" t="s">
        <v>82</v>
      </c>
      <c r="AY147" s="16" t="s">
        <v>175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82</v>
      </c>
      <c r="BK147" s="233">
        <f>ROUND(I147*H147,2)</f>
        <v>0</v>
      </c>
      <c r="BL147" s="16" t="s">
        <v>181</v>
      </c>
      <c r="BM147" s="232" t="s">
        <v>549</v>
      </c>
    </row>
    <row r="148" s="2" customFormat="1" ht="24.15" customHeight="1">
      <c r="A148" s="37"/>
      <c r="B148" s="38"/>
      <c r="C148" s="239" t="s">
        <v>7</v>
      </c>
      <c r="D148" s="239" t="s">
        <v>195</v>
      </c>
      <c r="E148" s="240" t="s">
        <v>256</v>
      </c>
      <c r="F148" s="241" t="s">
        <v>257</v>
      </c>
      <c r="G148" s="242" t="s">
        <v>179</v>
      </c>
      <c r="H148" s="243">
        <v>6</v>
      </c>
      <c r="I148" s="244"/>
      <c r="J148" s="245">
        <f>ROUND(I148*H148,2)</f>
        <v>0</v>
      </c>
      <c r="K148" s="241" t="s">
        <v>180</v>
      </c>
      <c r="L148" s="43"/>
      <c r="M148" s="246" t="s">
        <v>1</v>
      </c>
      <c r="N148" s="247" t="s">
        <v>40</v>
      </c>
      <c r="O148" s="90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2" t="s">
        <v>198</v>
      </c>
      <c r="AT148" s="232" t="s">
        <v>195</v>
      </c>
      <c r="AU148" s="232" t="s">
        <v>82</v>
      </c>
      <c r="AY148" s="16" t="s">
        <v>175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6" t="s">
        <v>82</v>
      </c>
      <c r="BK148" s="233">
        <f>ROUND(I148*H148,2)</f>
        <v>0</v>
      </c>
      <c r="BL148" s="16" t="s">
        <v>198</v>
      </c>
      <c r="BM148" s="232" t="s">
        <v>550</v>
      </c>
    </row>
    <row r="149" s="2" customFormat="1" ht="232.2" customHeight="1">
      <c r="A149" s="37"/>
      <c r="B149" s="38"/>
      <c r="C149" s="239" t="s">
        <v>396</v>
      </c>
      <c r="D149" s="239" t="s">
        <v>195</v>
      </c>
      <c r="E149" s="240" t="s">
        <v>391</v>
      </c>
      <c r="F149" s="241" t="s">
        <v>392</v>
      </c>
      <c r="G149" s="242" t="s">
        <v>393</v>
      </c>
      <c r="H149" s="243">
        <v>1.2</v>
      </c>
      <c r="I149" s="244"/>
      <c r="J149" s="245">
        <f>ROUND(I149*H149,2)</f>
        <v>0</v>
      </c>
      <c r="K149" s="241" t="s">
        <v>180</v>
      </c>
      <c r="L149" s="43"/>
      <c r="M149" s="246" t="s">
        <v>1</v>
      </c>
      <c r="N149" s="247" t="s">
        <v>40</v>
      </c>
      <c r="O149" s="90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2" t="s">
        <v>198</v>
      </c>
      <c r="AT149" s="232" t="s">
        <v>195</v>
      </c>
      <c r="AU149" s="232" t="s">
        <v>82</v>
      </c>
      <c r="AY149" s="16" t="s">
        <v>175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6" t="s">
        <v>82</v>
      </c>
      <c r="BK149" s="233">
        <f>ROUND(I149*H149,2)</f>
        <v>0</v>
      </c>
      <c r="BL149" s="16" t="s">
        <v>198</v>
      </c>
      <c r="BM149" s="232" t="s">
        <v>551</v>
      </c>
    </row>
    <row r="150" s="2" customFormat="1">
      <c r="A150" s="37"/>
      <c r="B150" s="38"/>
      <c r="C150" s="39"/>
      <c r="D150" s="234" t="s">
        <v>186</v>
      </c>
      <c r="E150" s="39"/>
      <c r="F150" s="235" t="s">
        <v>395</v>
      </c>
      <c r="G150" s="39"/>
      <c r="H150" s="39"/>
      <c r="I150" s="236"/>
      <c r="J150" s="39"/>
      <c r="K150" s="39"/>
      <c r="L150" s="43"/>
      <c r="M150" s="237"/>
      <c r="N150" s="238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186</v>
      </c>
      <c r="AU150" s="16" t="s">
        <v>82</v>
      </c>
    </row>
    <row r="151" s="2" customFormat="1" ht="90" customHeight="1">
      <c r="A151" s="37"/>
      <c r="B151" s="38"/>
      <c r="C151" s="239" t="s">
        <v>400</v>
      </c>
      <c r="D151" s="239" t="s">
        <v>195</v>
      </c>
      <c r="E151" s="240" t="s">
        <v>397</v>
      </c>
      <c r="F151" s="241" t="s">
        <v>398</v>
      </c>
      <c r="G151" s="242" t="s">
        <v>393</v>
      </c>
      <c r="H151" s="243">
        <v>1.2</v>
      </c>
      <c r="I151" s="244"/>
      <c r="J151" s="245">
        <f>ROUND(I151*H151,2)</f>
        <v>0</v>
      </c>
      <c r="K151" s="241" t="s">
        <v>180</v>
      </c>
      <c r="L151" s="43"/>
      <c r="M151" s="246" t="s">
        <v>1</v>
      </c>
      <c r="N151" s="247" t="s">
        <v>40</v>
      </c>
      <c r="O151" s="90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2" t="s">
        <v>198</v>
      </c>
      <c r="AT151" s="232" t="s">
        <v>195</v>
      </c>
      <c r="AU151" s="232" t="s">
        <v>82</v>
      </c>
      <c r="AY151" s="16" t="s">
        <v>175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6" t="s">
        <v>82</v>
      </c>
      <c r="BK151" s="233">
        <f>ROUND(I151*H151,2)</f>
        <v>0</v>
      </c>
      <c r="BL151" s="16" t="s">
        <v>198</v>
      </c>
      <c r="BM151" s="232" t="s">
        <v>552</v>
      </c>
    </row>
    <row r="152" s="2" customFormat="1" ht="90" customHeight="1">
      <c r="A152" s="37"/>
      <c r="B152" s="38"/>
      <c r="C152" s="239" t="s">
        <v>470</v>
      </c>
      <c r="D152" s="239" t="s">
        <v>195</v>
      </c>
      <c r="E152" s="240" t="s">
        <v>401</v>
      </c>
      <c r="F152" s="241" t="s">
        <v>402</v>
      </c>
      <c r="G152" s="242" t="s">
        <v>393</v>
      </c>
      <c r="H152" s="243">
        <v>1.2</v>
      </c>
      <c r="I152" s="244"/>
      <c r="J152" s="245">
        <f>ROUND(I152*H152,2)</f>
        <v>0</v>
      </c>
      <c r="K152" s="241" t="s">
        <v>180</v>
      </c>
      <c r="L152" s="43"/>
      <c r="M152" s="246" t="s">
        <v>1</v>
      </c>
      <c r="N152" s="247" t="s">
        <v>40</v>
      </c>
      <c r="O152" s="90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2" t="s">
        <v>198</v>
      </c>
      <c r="AT152" s="232" t="s">
        <v>195</v>
      </c>
      <c r="AU152" s="232" t="s">
        <v>82</v>
      </c>
      <c r="AY152" s="16" t="s">
        <v>175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6" t="s">
        <v>82</v>
      </c>
      <c r="BK152" s="233">
        <f>ROUND(I152*H152,2)</f>
        <v>0</v>
      </c>
      <c r="BL152" s="16" t="s">
        <v>198</v>
      </c>
      <c r="BM152" s="232" t="s">
        <v>553</v>
      </c>
    </row>
    <row r="153" s="2" customFormat="1" ht="101.25" customHeight="1">
      <c r="A153" s="37"/>
      <c r="B153" s="38"/>
      <c r="C153" s="239" t="s">
        <v>208</v>
      </c>
      <c r="D153" s="239" t="s">
        <v>195</v>
      </c>
      <c r="E153" s="240" t="s">
        <v>404</v>
      </c>
      <c r="F153" s="241" t="s">
        <v>405</v>
      </c>
      <c r="G153" s="242" t="s">
        <v>179</v>
      </c>
      <c r="H153" s="243">
        <v>1</v>
      </c>
      <c r="I153" s="244"/>
      <c r="J153" s="245">
        <f>ROUND(I153*H153,2)</f>
        <v>0</v>
      </c>
      <c r="K153" s="241" t="s">
        <v>180</v>
      </c>
      <c r="L153" s="43"/>
      <c r="M153" s="248" t="s">
        <v>1</v>
      </c>
      <c r="N153" s="249" t="s">
        <v>40</v>
      </c>
      <c r="O153" s="250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2" t="s">
        <v>198</v>
      </c>
      <c r="AT153" s="232" t="s">
        <v>195</v>
      </c>
      <c r="AU153" s="232" t="s">
        <v>82</v>
      </c>
      <c r="AY153" s="16" t="s">
        <v>175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6" t="s">
        <v>82</v>
      </c>
      <c r="BK153" s="233">
        <f>ROUND(I153*H153,2)</f>
        <v>0</v>
      </c>
      <c r="BL153" s="16" t="s">
        <v>198</v>
      </c>
      <c r="BM153" s="232" t="s">
        <v>554</v>
      </c>
    </row>
    <row r="154" s="2" customFormat="1" ht="6.96" customHeight="1">
      <c r="A154" s="37"/>
      <c r="B154" s="65"/>
      <c r="C154" s="66"/>
      <c r="D154" s="66"/>
      <c r="E154" s="66"/>
      <c r="F154" s="66"/>
      <c r="G154" s="66"/>
      <c r="H154" s="66"/>
      <c r="I154" s="66"/>
      <c r="J154" s="66"/>
      <c r="K154" s="66"/>
      <c r="L154" s="43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sheetProtection sheet="1" autoFilter="0" formatColumns="0" formatRows="0" objects="1" scenarios="1" spinCount="100000" saltValue="ShA4lorQmH+jZJMN6ovsJz2vvjYm0pGtRLBGvI7LD/MKzZ3chPPtkP8VVd/NFgfMBTXsQTZoQCWcOi9PJvPBxw==" hashValue="lE6hvsZ3Rp74AXwNYMX+wV7wM33kuc6at6duJ9x5f+zzcrtk0auD/evQixgdE+iT6d+j+sghDEkIZWA2orYmLw==" algorithmName="SHA-512" password="CC35"/>
  <autoFilter ref="C124:K15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143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526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555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ROUND(J126,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ROUND((SUM(BE126:BE148)),  2)</f>
        <v>0</v>
      </c>
      <c r="G37" s="37"/>
      <c r="H37" s="37"/>
      <c r="I37" s="164">
        <v>0.20999999999999999</v>
      </c>
      <c r="J37" s="163">
        <f>ROUND(((SUM(BE126:BE148))*I37),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ROUND((SUM(BF126:BF148)),  2)</f>
        <v>0</v>
      </c>
      <c r="G38" s="37"/>
      <c r="H38" s="37"/>
      <c r="I38" s="164">
        <v>0.14999999999999999</v>
      </c>
      <c r="J38" s="163">
        <f>ROUND(((SUM(BF126:BF148))*I38),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ROUND((SUM(BG126:BG148)),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ROUND((SUM(BH126:BH148)),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ROUND((SUM(BI126:BI148)),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526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SO1.6.2 - zemní práce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J126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268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3"/>
      <c r="C102" s="131"/>
      <c r="D102" s="254" t="s">
        <v>269</v>
      </c>
      <c r="E102" s="255"/>
      <c r="F102" s="255"/>
      <c r="G102" s="255"/>
      <c r="H102" s="255"/>
      <c r="I102" s="255"/>
      <c r="J102" s="256">
        <f>J128</f>
        <v>0</v>
      </c>
      <c r="K102" s="131"/>
      <c r="L102" s="257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/>
    <row r="106" hidden="1"/>
    <row r="107" hidden="1"/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159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3" t="str">
        <f>E7</f>
        <v>Opravy zastávek na trati Ústí-Bílina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147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1" customFormat="1" ht="16.5" customHeight="1">
      <c r="B114" s="20"/>
      <c r="C114" s="21"/>
      <c r="D114" s="21"/>
      <c r="E114" s="183" t="s">
        <v>148</v>
      </c>
      <c r="F114" s="21"/>
      <c r="G114" s="21"/>
      <c r="H114" s="21"/>
      <c r="I114" s="21"/>
      <c r="J114" s="21"/>
      <c r="K114" s="21"/>
      <c r="L114" s="19"/>
    </row>
    <row r="115" s="1" customFormat="1" ht="12" customHeight="1">
      <c r="B115" s="20"/>
      <c r="C115" s="31" t="s">
        <v>149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4" t="s">
        <v>526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151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E13</f>
        <v>SO1.6.2 - zemní práce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F16</f>
        <v xml:space="preserve"> </v>
      </c>
      <c r="G120" s="39"/>
      <c r="H120" s="39"/>
      <c r="I120" s="31" t="s">
        <v>22</v>
      </c>
      <c r="J120" s="78" t="str">
        <f>IF(J16="","",J16)</f>
        <v>24. 8. 2020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E19</f>
        <v xml:space="preserve"> </v>
      </c>
      <c r="G122" s="39"/>
      <c r="H122" s="39"/>
      <c r="I122" s="31" t="s">
        <v>30</v>
      </c>
      <c r="J122" s="35" t="str">
        <f>E25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IF(E22="","",E22)</f>
        <v>Vyplň údaj</v>
      </c>
      <c r="G123" s="39"/>
      <c r="H123" s="39"/>
      <c r="I123" s="31" t="s">
        <v>32</v>
      </c>
      <c r="J123" s="35" t="str">
        <f>E28</f>
        <v>Jilich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5"/>
      <c r="B125" s="196"/>
      <c r="C125" s="197" t="s">
        <v>160</v>
      </c>
      <c r="D125" s="198" t="s">
        <v>60</v>
      </c>
      <c r="E125" s="198" t="s">
        <v>56</v>
      </c>
      <c r="F125" s="198" t="s">
        <v>57</v>
      </c>
      <c r="G125" s="198" t="s">
        <v>161</v>
      </c>
      <c r="H125" s="198" t="s">
        <v>162</v>
      </c>
      <c r="I125" s="198" t="s">
        <v>163</v>
      </c>
      <c r="J125" s="198" t="s">
        <v>155</v>
      </c>
      <c r="K125" s="199" t="s">
        <v>164</v>
      </c>
      <c r="L125" s="200"/>
      <c r="M125" s="99" t="s">
        <v>1</v>
      </c>
      <c r="N125" s="100" t="s">
        <v>39</v>
      </c>
      <c r="O125" s="100" t="s">
        <v>165</v>
      </c>
      <c r="P125" s="100" t="s">
        <v>166</v>
      </c>
      <c r="Q125" s="100" t="s">
        <v>167</v>
      </c>
      <c r="R125" s="100" t="s">
        <v>168</v>
      </c>
      <c r="S125" s="100" t="s">
        <v>169</v>
      </c>
      <c r="T125" s="101" t="s">
        <v>170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7"/>
      <c r="B126" s="38"/>
      <c r="C126" s="106" t="s">
        <v>171</v>
      </c>
      <c r="D126" s="39"/>
      <c r="E126" s="39"/>
      <c r="F126" s="39"/>
      <c r="G126" s="39"/>
      <c r="H126" s="39"/>
      <c r="I126" s="39"/>
      <c r="J126" s="201">
        <f>BK126</f>
        <v>0</v>
      </c>
      <c r="K126" s="39"/>
      <c r="L126" s="43"/>
      <c r="M126" s="102"/>
      <c r="N126" s="202"/>
      <c r="O126" s="103"/>
      <c r="P126" s="203">
        <f>P127</f>
        <v>0</v>
      </c>
      <c r="Q126" s="103"/>
      <c r="R126" s="203">
        <f>R127</f>
        <v>3.5930375999999997</v>
      </c>
      <c r="S126" s="103"/>
      <c r="T126" s="204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74</v>
      </c>
      <c r="AU126" s="16" t="s">
        <v>157</v>
      </c>
      <c r="BK126" s="205">
        <f>BK127</f>
        <v>0</v>
      </c>
    </row>
    <row r="127" s="11" customFormat="1" ht="25.92" customHeight="1">
      <c r="A127" s="11"/>
      <c r="B127" s="206"/>
      <c r="C127" s="207"/>
      <c r="D127" s="208" t="s">
        <v>74</v>
      </c>
      <c r="E127" s="209" t="s">
        <v>176</v>
      </c>
      <c r="F127" s="209" t="s">
        <v>270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</f>
        <v>0</v>
      </c>
      <c r="Q127" s="214"/>
      <c r="R127" s="215">
        <f>R128</f>
        <v>3.5930375999999997</v>
      </c>
      <c r="S127" s="214"/>
      <c r="T127" s="216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92</v>
      </c>
      <c r="AT127" s="218" t="s">
        <v>74</v>
      </c>
      <c r="AU127" s="218" t="s">
        <v>75</v>
      </c>
      <c r="AY127" s="217" t="s">
        <v>175</v>
      </c>
      <c r="BK127" s="219">
        <f>BK128</f>
        <v>0</v>
      </c>
    </row>
    <row r="128" s="11" customFormat="1" ht="22.8" customHeight="1">
      <c r="A128" s="11"/>
      <c r="B128" s="206"/>
      <c r="C128" s="207"/>
      <c r="D128" s="208" t="s">
        <v>74</v>
      </c>
      <c r="E128" s="258" t="s">
        <v>271</v>
      </c>
      <c r="F128" s="258" t="s">
        <v>272</v>
      </c>
      <c r="G128" s="207"/>
      <c r="H128" s="207"/>
      <c r="I128" s="210"/>
      <c r="J128" s="259">
        <f>BK128</f>
        <v>0</v>
      </c>
      <c r="K128" s="207"/>
      <c r="L128" s="212"/>
      <c r="M128" s="213"/>
      <c r="N128" s="214"/>
      <c r="O128" s="214"/>
      <c r="P128" s="215">
        <f>SUM(P129:P148)</f>
        <v>0</v>
      </c>
      <c r="Q128" s="214"/>
      <c r="R128" s="215">
        <f>SUM(R129:R148)</f>
        <v>3.5930375999999997</v>
      </c>
      <c r="S128" s="214"/>
      <c r="T128" s="216">
        <f>SUM(T129:T148)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92</v>
      </c>
      <c r="AT128" s="218" t="s">
        <v>74</v>
      </c>
      <c r="AU128" s="218" t="s">
        <v>82</v>
      </c>
      <c r="AY128" s="217" t="s">
        <v>175</v>
      </c>
      <c r="BK128" s="219">
        <f>SUM(BK129:BK148)</f>
        <v>0</v>
      </c>
    </row>
    <row r="129" s="2" customFormat="1" ht="37.8" customHeight="1">
      <c r="A129" s="37"/>
      <c r="B129" s="38"/>
      <c r="C129" s="239" t="s">
        <v>82</v>
      </c>
      <c r="D129" s="239" t="s">
        <v>195</v>
      </c>
      <c r="E129" s="240" t="s">
        <v>273</v>
      </c>
      <c r="F129" s="241" t="s">
        <v>274</v>
      </c>
      <c r="G129" s="242" t="s">
        <v>275</v>
      </c>
      <c r="H129" s="243">
        <v>11.699999999999999</v>
      </c>
      <c r="I129" s="244"/>
      <c r="J129" s="245">
        <f>ROUND(I129*H129,2)</f>
        <v>0</v>
      </c>
      <c r="K129" s="241" t="s">
        <v>276</v>
      </c>
      <c r="L129" s="43"/>
      <c r="M129" s="246" t="s">
        <v>1</v>
      </c>
      <c r="N129" s="247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277</v>
      </c>
      <c r="AT129" s="232" t="s">
        <v>195</v>
      </c>
      <c r="AU129" s="232" t="s">
        <v>84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277</v>
      </c>
      <c r="BM129" s="232" t="s">
        <v>556</v>
      </c>
    </row>
    <row r="130" s="13" customFormat="1">
      <c r="A130" s="13"/>
      <c r="B130" s="260"/>
      <c r="C130" s="261"/>
      <c r="D130" s="234" t="s">
        <v>279</v>
      </c>
      <c r="E130" s="262" t="s">
        <v>1</v>
      </c>
      <c r="F130" s="263" t="s">
        <v>557</v>
      </c>
      <c r="G130" s="261"/>
      <c r="H130" s="264">
        <v>2.7000000000000002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279</v>
      </c>
      <c r="AU130" s="270" t="s">
        <v>84</v>
      </c>
      <c r="AV130" s="13" t="s">
        <v>84</v>
      </c>
      <c r="AW130" s="13" t="s">
        <v>31</v>
      </c>
      <c r="AX130" s="13" t="s">
        <v>75</v>
      </c>
      <c r="AY130" s="270" t="s">
        <v>175</v>
      </c>
    </row>
    <row r="131" s="13" customFormat="1">
      <c r="A131" s="13"/>
      <c r="B131" s="260"/>
      <c r="C131" s="261"/>
      <c r="D131" s="234" t="s">
        <v>279</v>
      </c>
      <c r="E131" s="262" t="s">
        <v>1</v>
      </c>
      <c r="F131" s="263" t="s">
        <v>410</v>
      </c>
      <c r="G131" s="261"/>
      <c r="H131" s="264">
        <v>9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0" t="s">
        <v>279</v>
      </c>
      <c r="AU131" s="270" t="s">
        <v>84</v>
      </c>
      <c r="AV131" s="13" t="s">
        <v>84</v>
      </c>
      <c r="AW131" s="13" t="s">
        <v>31</v>
      </c>
      <c r="AX131" s="13" t="s">
        <v>75</v>
      </c>
      <c r="AY131" s="270" t="s">
        <v>175</v>
      </c>
    </row>
    <row r="132" s="14" customFormat="1">
      <c r="A132" s="14"/>
      <c r="B132" s="271"/>
      <c r="C132" s="272"/>
      <c r="D132" s="234" t="s">
        <v>279</v>
      </c>
      <c r="E132" s="273" t="s">
        <v>1</v>
      </c>
      <c r="F132" s="274" t="s">
        <v>282</v>
      </c>
      <c r="G132" s="272"/>
      <c r="H132" s="275">
        <v>11.699999999999999</v>
      </c>
      <c r="I132" s="276"/>
      <c r="J132" s="272"/>
      <c r="K132" s="272"/>
      <c r="L132" s="277"/>
      <c r="M132" s="278"/>
      <c r="N132" s="279"/>
      <c r="O132" s="279"/>
      <c r="P132" s="279"/>
      <c r="Q132" s="279"/>
      <c r="R132" s="279"/>
      <c r="S132" s="279"/>
      <c r="T132" s="28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1" t="s">
        <v>279</v>
      </c>
      <c r="AU132" s="281" t="s">
        <v>84</v>
      </c>
      <c r="AV132" s="14" t="s">
        <v>174</v>
      </c>
      <c r="AW132" s="14" t="s">
        <v>31</v>
      </c>
      <c r="AX132" s="14" t="s">
        <v>82</v>
      </c>
      <c r="AY132" s="281" t="s">
        <v>175</v>
      </c>
    </row>
    <row r="133" s="2" customFormat="1" ht="62.7" customHeight="1">
      <c r="A133" s="37"/>
      <c r="B133" s="38"/>
      <c r="C133" s="239" t="s">
        <v>174</v>
      </c>
      <c r="D133" s="239" t="s">
        <v>195</v>
      </c>
      <c r="E133" s="240" t="s">
        <v>293</v>
      </c>
      <c r="F133" s="241" t="s">
        <v>294</v>
      </c>
      <c r="G133" s="242" t="s">
        <v>215</v>
      </c>
      <c r="H133" s="243">
        <v>140</v>
      </c>
      <c r="I133" s="244"/>
      <c r="J133" s="245">
        <f>ROUND(I133*H133,2)</f>
        <v>0</v>
      </c>
      <c r="K133" s="241" t="s">
        <v>276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277</v>
      </c>
      <c r="AT133" s="232" t="s">
        <v>195</v>
      </c>
      <c r="AU133" s="232" t="s">
        <v>84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277</v>
      </c>
      <c r="BM133" s="232" t="s">
        <v>558</v>
      </c>
    </row>
    <row r="134" s="2" customFormat="1" ht="37.8" customHeight="1">
      <c r="A134" s="37"/>
      <c r="B134" s="38"/>
      <c r="C134" s="239" t="s">
        <v>84</v>
      </c>
      <c r="D134" s="239" t="s">
        <v>195</v>
      </c>
      <c r="E134" s="240" t="s">
        <v>283</v>
      </c>
      <c r="F134" s="241" t="s">
        <v>284</v>
      </c>
      <c r="G134" s="242" t="s">
        <v>275</v>
      </c>
      <c r="H134" s="243">
        <v>1.44</v>
      </c>
      <c r="I134" s="244"/>
      <c r="J134" s="245">
        <f>ROUND(I134*H134,2)</f>
        <v>0</v>
      </c>
      <c r="K134" s="241" t="s">
        <v>276</v>
      </c>
      <c r="L134" s="43"/>
      <c r="M134" s="246" t="s">
        <v>1</v>
      </c>
      <c r="N134" s="247" t="s">
        <v>40</v>
      </c>
      <c r="O134" s="90"/>
      <c r="P134" s="230">
        <f>O134*H134</f>
        <v>0</v>
      </c>
      <c r="Q134" s="230">
        <v>2.45329</v>
      </c>
      <c r="R134" s="230">
        <f>Q134*H134</f>
        <v>3.5327375999999999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277</v>
      </c>
      <c r="AT134" s="232" t="s">
        <v>195</v>
      </c>
      <c r="AU134" s="232" t="s">
        <v>84</v>
      </c>
      <c r="AY134" s="16" t="s">
        <v>175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277</v>
      </c>
      <c r="BM134" s="232" t="s">
        <v>559</v>
      </c>
    </row>
    <row r="135" s="13" customFormat="1">
      <c r="A135" s="13"/>
      <c r="B135" s="260"/>
      <c r="C135" s="261"/>
      <c r="D135" s="234" t="s">
        <v>279</v>
      </c>
      <c r="E135" s="262" t="s">
        <v>1</v>
      </c>
      <c r="F135" s="263" t="s">
        <v>560</v>
      </c>
      <c r="G135" s="261"/>
      <c r="H135" s="264">
        <v>1.44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0" t="s">
        <v>279</v>
      </c>
      <c r="AU135" s="270" t="s">
        <v>84</v>
      </c>
      <c r="AV135" s="13" t="s">
        <v>84</v>
      </c>
      <c r="AW135" s="13" t="s">
        <v>31</v>
      </c>
      <c r="AX135" s="13" t="s">
        <v>82</v>
      </c>
      <c r="AY135" s="270" t="s">
        <v>175</v>
      </c>
    </row>
    <row r="136" s="2" customFormat="1" ht="24.15" customHeight="1">
      <c r="A136" s="37"/>
      <c r="B136" s="38"/>
      <c r="C136" s="239" t="s">
        <v>92</v>
      </c>
      <c r="D136" s="239" t="s">
        <v>195</v>
      </c>
      <c r="E136" s="240" t="s">
        <v>288</v>
      </c>
      <c r="F136" s="241" t="s">
        <v>289</v>
      </c>
      <c r="G136" s="242" t="s">
        <v>275</v>
      </c>
      <c r="H136" s="243">
        <v>0.29999999999999999</v>
      </c>
      <c r="I136" s="244"/>
      <c r="J136" s="245">
        <f>ROUND(I136*H136,2)</f>
        <v>0</v>
      </c>
      <c r="K136" s="241" t="s">
        <v>276</v>
      </c>
      <c r="L136" s="43"/>
      <c r="M136" s="246" t="s">
        <v>1</v>
      </c>
      <c r="N136" s="247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277</v>
      </c>
      <c r="AT136" s="232" t="s">
        <v>195</v>
      </c>
      <c r="AU136" s="232" t="s">
        <v>84</v>
      </c>
      <c r="AY136" s="16" t="s">
        <v>175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277</v>
      </c>
      <c r="BM136" s="232" t="s">
        <v>561</v>
      </c>
    </row>
    <row r="137" s="2" customFormat="1">
      <c r="A137" s="37"/>
      <c r="B137" s="38"/>
      <c r="C137" s="39"/>
      <c r="D137" s="234" t="s">
        <v>186</v>
      </c>
      <c r="E137" s="39"/>
      <c r="F137" s="235" t="s">
        <v>291</v>
      </c>
      <c r="G137" s="39"/>
      <c r="H137" s="39"/>
      <c r="I137" s="236"/>
      <c r="J137" s="39"/>
      <c r="K137" s="39"/>
      <c r="L137" s="43"/>
      <c r="M137" s="237"/>
      <c r="N137" s="23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186</v>
      </c>
      <c r="AU137" s="16" t="s">
        <v>84</v>
      </c>
    </row>
    <row r="138" s="13" customFormat="1">
      <c r="A138" s="13"/>
      <c r="B138" s="260"/>
      <c r="C138" s="261"/>
      <c r="D138" s="234" t="s">
        <v>279</v>
      </c>
      <c r="E138" s="262" t="s">
        <v>1</v>
      </c>
      <c r="F138" s="263" t="s">
        <v>562</v>
      </c>
      <c r="G138" s="261"/>
      <c r="H138" s="264">
        <v>0.29999999999999999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0" t="s">
        <v>279</v>
      </c>
      <c r="AU138" s="270" t="s">
        <v>84</v>
      </c>
      <c r="AV138" s="13" t="s">
        <v>84</v>
      </c>
      <c r="AW138" s="13" t="s">
        <v>31</v>
      </c>
      <c r="AX138" s="13" t="s">
        <v>82</v>
      </c>
      <c r="AY138" s="270" t="s">
        <v>175</v>
      </c>
    </row>
    <row r="139" s="2" customFormat="1" ht="37.8" customHeight="1">
      <c r="A139" s="37"/>
      <c r="B139" s="38"/>
      <c r="C139" s="239" t="s">
        <v>233</v>
      </c>
      <c r="D139" s="239" t="s">
        <v>195</v>
      </c>
      <c r="E139" s="240" t="s">
        <v>563</v>
      </c>
      <c r="F139" s="241" t="s">
        <v>564</v>
      </c>
      <c r="G139" s="242" t="s">
        <v>179</v>
      </c>
      <c r="H139" s="243">
        <v>1</v>
      </c>
      <c r="I139" s="244"/>
      <c r="J139" s="245">
        <f>ROUND(I139*H139,2)</f>
        <v>0</v>
      </c>
      <c r="K139" s="241" t="s">
        <v>276</v>
      </c>
      <c r="L139" s="43"/>
      <c r="M139" s="246" t="s">
        <v>1</v>
      </c>
      <c r="N139" s="247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277</v>
      </c>
      <c r="AT139" s="232" t="s">
        <v>195</v>
      </c>
      <c r="AU139" s="232" t="s">
        <v>84</v>
      </c>
      <c r="AY139" s="16" t="s">
        <v>175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277</v>
      </c>
      <c r="BM139" s="232" t="s">
        <v>565</v>
      </c>
    </row>
    <row r="140" s="2" customFormat="1" ht="49.05" customHeight="1">
      <c r="A140" s="37"/>
      <c r="B140" s="38"/>
      <c r="C140" s="239" t="s">
        <v>221</v>
      </c>
      <c r="D140" s="239" t="s">
        <v>195</v>
      </c>
      <c r="E140" s="240" t="s">
        <v>416</v>
      </c>
      <c r="F140" s="241" t="s">
        <v>417</v>
      </c>
      <c r="G140" s="242" t="s">
        <v>215</v>
      </c>
      <c r="H140" s="243">
        <v>15</v>
      </c>
      <c r="I140" s="244"/>
      <c r="J140" s="245">
        <f>ROUND(I140*H140,2)</f>
        <v>0</v>
      </c>
      <c r="K140" s="241" t="s">
        <v>276</v>
      </c>
      <c r="L140" s="43"/>
      <c r="M140" s="246" t="s">
        <v>1</v>
      </c>
      <c r="N140" s="247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277</v>
      </c>
      <c r="AT140" s="232" t="s">
        <v>195</v>
      </c>
      <c r="AU140" s="232" t="s">
        <v>84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277</v>
      </c>
      <c r="BM140" s="232" t="s">
        <v>566</v>
      </c>
    </row>
    <row r="141" s="2" customFormat="1" ht="24.15" customHeight="1">
      <c r="A141" s="37"/>
      <c r="B141" s="38"/>
      <c r="C141" s="220" t="s">
        <v>225</v>
      </c>
      <c r="D141" s="220" t="s">
        <v>176</v>
      </c>
      <c r="E141" s="221" t="s">
        <v>419</v>
      </c>
      <c r="F141" s="222" t="s">
        <v>420</v>
      </c>
      <c r="G141" s="223" t="s">
        <v>215</v>
      </c>
      <c r="H141" s="224">
        <v>15</v>
      </c>
      <c r="I141" s="225"/>
      <c r="J141" s="226">
        <f>ROUND(I141*H141,2)</f>
        <v>0</v>
      </c>
      <c r="K141" s="222" t="s">
        <v>276</v>
      </c>
      <c r="L141" s="227"/>
      <c r="M141" s="228" t="s">
        <v>1</v>
      </c>
      <c r="N141" s="229" t="s">
        <v>40</v>
      </c>
      <c r="O141" s="90"/>
      <c r="P141" s="230">
        <f>O141*H141</f>
        <v>0</v>
      </c>
      <c r="Q141" s="230">
        <v>0.0031800000000000001</v>
      </c>
      <c r="R141" s="230">
        <f>Q141*H141</f>
        <v>0.047699999999999999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181</v>
      </c>
      <c r="AT141" s="232" t="s">
        <v>176</v>
      </c>
      <c r="AU141" s="232" t="s">
        <v>84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181</v>
      </c>
      <c r="BM141" s="232" t="s">
        <v>567</v>
      </c>
    </row>
    <row r="142" s="2" customFormat="1" ht="37.8" customHeight="1">
      <c r="A142" s="37"/>
      <c r="B142" s="38"/>
      <c r="C142" s="239" t="s">
        <v>200</v>
      </c>
      <c r="D142" s="239" t="s">
        <v>195</v>
      </c>
      <c r="E142" s="240" t="s">
        <v>296</v>
      </c>
      <c r="F142" s="241" t="s">
        <v>297</v>
      </c>
      <c r="G142" s="242" t="s">
        <v>215</v>
      </c>
      <c r="H142" s="243">
        <v>140</v>
      </c>
      <c r="I142" s="244"/>
      <c r="J142" s="245">
        <f>ROUND(I142*H142,2)</f>
        <v>0</v>
      </c>
      <c r="K142" s="241" t="s">
        <v>276</v>
      </c>
      <c r="L142" s="43"/>
      <c r="M142" s="246" t="s">
        <v>1</v>
      </c>
      <c r="N142" s="247" t="s">
        <v>40</v>
      </c>
      <c r="O142" s="90"/>
      <c r="P142" s="230">
        <f>O142*H142</f>
        <v>0</v>
      </c>
      <c r="Q142" s="230">
        <v>9.0000000000000006E-05</v>
      </c>
      <c r="R142" s="230">
        <f>Q142*H142</f>
        <v>0.0126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277</v>
      </c>
      <c r="AT142" s="232" t="s">
        <v>195</v>
      </c>
      <c r="AU142" s="232" t="s">
        <v>84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277</v>
      </c>
      <c r="BM142" s="232" t="s">
        <v>568</v>
      </c>
    </row>
    <row r="143" s="2" customFormat="1" ht="37.8" customHeight="1">
      <c r="A143" s="37"/>
      <c r="B143" s="38"/>
      <c r="C143" s="239" t="s">
        <v>204</v>
      </c>
      <c r="D143" s="239" t="s">
        <v>195</v>
      </c>
      <c r="E143" s="240" t="s">
        <v>299</v>
      </c>
      <c r="F143" s="241" t="s">
        <v>300</v>
      </c>
      <c r="G143" s="242" t="s">
        <v>215</v>
      </c>
      <c r="H143" s="243">
        <v>160</v>
      </c>
      <c r="I143" s="244"/>
      <c r="J143" s="245">
        <f>ROUND(I143*H143,2)</f>
        <v>0</v>
      </c>
      <c r="K143" s="241" t="s">
        <v>276</v>
      </c>
      <c r="L143" s="43"/>
      <c r="M143" s="246" t="s">
        <v>1</v>
      </c>
      <c r="N143" s="247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277</v>
      </c>
      <c r="AT143" s="232" t="s">
        <v>195</v>
      </c>
      <c r="AU143" s="232" t="s">
        <v>84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277</v>
      </c>
      <c r="BM143" s="232" t="s">
        <v>569</v>
      </c>
    </row>
    <row r="144" s="2" customFormat="1" ht="37.8" customHeight="1">
      <c r="A144" s="37"/>
      <c r="B144" s="38"/>
      <c r="C144" s="239" t="s">
        <v>212</v>
      </c>
      <c r="D144" s="239" t="s">
        <v>195</v>
      </c>
      <c r="E144" s="240" t="s">
        <v>302</v>
      </c>
      <c r="F144" s="241" t="s">
        <v>303</v>
      </c>
      <c r="G144" s="242" t="s">
        <v>215</v>
      </c>
      <c r="H144" s="243">
        <v>140</v>
      </c>
      <c r="I144" s="244"/>
      <c r="J144" s="245">
        <f>ROUND(I144*H144,2)</f>
        <v>0</v>
      </c>
      <c r="K144" s="241" t="s">
        <v>276</v>
      </c>
      <c r="L144" s="43"/>
      <c r="M144" s="246" t="s">
        <v>1</v>
      </c>
      <c r="N144" s="247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277</v>
      </c>
      <c r="AT144" s="232" t="s">
        <v>195</v>
      </c>
      <c r="AU144" s="232" t="s">
        <v>84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277</v>
      </c>
      <c r="BM144" s="232" t="s">
        <v>570</v>
      </c>
    </row>
    <row r="145" s="2" customFormat="1" ht="24.15" customHeight="1">
      <c r="A145" s="37"/>
      <c r="B145" s="38"/>
      <c r="C145" s="239" t="s">
        <v>237</v>
      </c>
      <c r="D145" s="239" t="s">
        <v>195</v>
      </c>
      <c r="E145" s="240" t="s">
        <v>571</v>
      </c>
      <c r="F145" s="241" t="s">
        <v>572</v>
      </c>
      <c r="G145" s="242" t="s">
        <v>393</v>
      </c>
      <c r="H145" s="243">
        <v>0.29999999999999999</v>
      </c>
      <c r="I145" s="244"/>
      <c r="J145" s="245">
        <f>ROUND(I145*H145,2)</f>
        <v>0</v>
      </c>
      <c r="K145" s="241" t="s">
        <v>276</v>
      </c>
      <c r="L145" s="43"/>
      <c r="M145" s="246" t="s">
        <v>1</v>
      </c>
      <c r="N145" s="247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277</v>
      </c>
      <c r="AT145" s="232" t="s">
        <v>195</v>
      </c>
      <c r="AU145" s="232" t="s">
        <v>84</v>
      </c>
      <c r="AY145" s="16" t="s">
        <v>175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277</v>
      </c>
      <c r="BM145" s="232" t="s">
        <v>573</v>
      </c>
    </row>
    <row r="146" s="2" customFormat="1" ht="37.8" customHeight="1">
      <c r="A146" s="37"/>
      <c r="B146" s="38"/>
      <c r="C146" s="239" t="s">
        <v>244</v>
      </c>
      <c r="D146" s="239" t="s">
        <v>195</v>
      </c>
      <c r="E146" s="240" t="s">
        <v>574</v>
      </c>
      <c r="F146" s="241" t="s">
        <v>575</v>
      </c>
      <c r="G146" s="242" t="s">
        <v>393</v>
      </c>
      <c r="H146" s="243">
        <v>9</v>
      </c>
      <c r="I146" s="244"/>
      <c r="J146" s="245">
        <f>ROUND(I146*H146,2)</f>
        <v>0</v>
      </c>
      <c r="K146" s="241" t="s">
        <v>276</v>
      </c>
      <c r="L146" s="43"/>
      <c r="M146" s="246" t="s">
        <v>1</v>
      </c>
      <c r="N146" s="247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277</v>
      </c>
      <c r="AT146" s="232" t="s">
        <v>195</v>
      </c>
      <c r="AU146" s="232" t="s">
        <v>84</v>
      </c>
      <c r="AY146" s="16" t="s">
        <v>175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277</v>
      </c>
      <c r="BM146" s="232" t="s">
        <v>576</v>
      </c>
    </row>
    <row r="147" s="13" customFormat="1">
      <c r="A147" s="13"/>
      <c r="B147" s="260"/>
      <c r="C147" s="261"/>
      <c r="D147" s="234" t="s">
        <v>279</v>
      </c>
      <c r="E147" s="262" t="s">
        <v>1</v>
      </c>
      <c r="F147" s="263" t="s">
        <v>577</v>
      </c>
      <c r="G147" s="261"/>
      <c r="H147" s="264">
        <v>9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279</v>
      </c>
      <c r="AU147" s="270" t="s">
        <v>84</v>
      </c>
      <c r="AV147" s="13" t="s">
        <v>84</v>
      </c>
      <c r="AW147" s="13" t="s">
        <v>31</v>
      </c>
      <c r="AX147" s="13" t="s">
        <v>82</v>
      </c>
      <c r="AY147" s="270" t="s">
        <v>175</v>
      </c>
    </row>
    <row r="148" s="2" customFormat="1" ht="37.8" customHeight="1">
      <c r="A148" s="37"/>
      <c r="B148" s="38"/>
      <c r="C148" s="239" t="s">
        <v>217</v>
      </c>
      <c r="D148" s="239" t="s">
        <v>195</v>
      </c>
      <c r="E148" s="240" t="s">
        <v>305</v>
      </c>
      <c r="F148" s="241" t="s">
        <v>306</v>
      </c>
      <c r="G148" s="242" t="s">
        <v>307</v>
      </c>
      <c r="H148" s="243">
        <v>140</v>
      </c>
      <c r="I148" s="244"/>
      <c r="J148" s="245">
        <f>ROUND(I148*H148,2)</f>
        <v>0</v>
      </c>
      <c r="K148" s="241" t="s">
        <v>276</v>
      </c>
      <c r="L148" s="43"/>
      <c r="M148" s="248" t="s">
        <v>1</v>
      </c>
      <c r="N148" s="249" t="s">
        <v>40</v>
      </c>
      <c r="O148" s="250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2" t="s">
        <v>277</v>
      </c>
      <c r="AT148" s="232" t="s">
        <v>195</v>
      </c>
      <c r="AU148" s="232" t="s">
        <v>84</v>
      </c>
      <c r="AY148" s="16" t="s">
        <v>175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6" t="s">
        <v>82</v>
      </c>
      <c r="BK148" s="233">
        <f>ROUND(I148*H148,2)</f>
        <v>0</v>
      </c>
      <c r="BL148" s="16" t="s">
        <v>277</v>
      </c>
      <c r="BM148" s="232" t="s">
        <v>578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EKmjK/HAxWneFnrWv7V9Ek3FyaC04GUC9F3cwrU3te39fNLsSad7shzVy+S5iSN81MljVvnYcVTbctRxUzlVMg==" hashValue="GHx7sY/gcYDmRh0OO58ctmtHd320peLhDVpYd35sMuR/5RD1U8jcmSjElwfD9Yo29DgIBaPqIaQbLCwBX9l6Ig==" algorithmName="SHA-512" password="CC35"/>
  <autoFilter ref="C125:K14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145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526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579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ROUND((SUM(BE125:BE128)),  2)</f>
        <v>0</v>
      </c>
      <c r="G37" s="37"/>
      <c r="H37" s="37"/>
      <c r="I37" s="164">
        <v>0.20999999999999999</v>
      </c>
      <c r="J37" s="163">
        <f>ROUND(((SUM(BE125:BE128))*I37),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ROUND((SUM(BF125:BF128)),  2)</f>
        <v>0</v>
      </c>
      <c r="G38" s="37"/>
      <c r="H38" s="37"/>
      <c r="I38" s="164">
        <v>0.14999999999999999</v>
      </c>
      <c r="J38" s="163">
        <f>ROUND(((SUM(BF125:BF128))*I38),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ROUND((SUM(BG125:BG128)),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ROUND((SUM(BH125:BH128)),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ROUND((SUM(BI125:BI128)),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526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SO1.6.3 - VON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310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526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SO1.6.3 - VON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311</v>
      </c>
      <c r="F126" s="209" t="s">
        <v>312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SUM(P127:P128)</f>
        <v>0</v>
      </c>
      <c r="Q126" s="214"/>
      <c r="R126" s="215">
        <f>SUM(R127:R128)</f>
        <v>0</v>
      </c>
      <c r="S126" s="214"/>
      <c r="T126" s="216">
        <f>SUM(T127:T128)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200</v>
      </c>
      <c r="AT126" s="218" t="s">
        <v>74</v>
      </c>
      <c r="AU126" s="218" t="s">
        <v>75</v>
      </c>
      <c r="AY126" s="217" t="s">
        <v>175</v>
      </c>
      <c r="BK126" s="219">
        <f>SUM(BK127:BK128)</f>
        <v>0</v>
      </c>
    </row>
    <row r="127" s="2" customFormat="1" ht="24.15" customHeight="1">
      <c r="A127" s="37"/>
      <c r="B127" s="38"/>
      <c r="C127" s="239" t="s">
        <v>82</v>
      </c>
      <c r="D127" s="239" t="s">
        <v>195</v>
      </c>
      <c r="E127" s="240" t="s">
        <v>313</v>
      </c>
      <c r="F127" s="241" t="s">
        <v>314</v>
      </c>
      <c r="G127" s="242" t="s">
        <v>315</v>
      </c>
      <c r="H127" s="282"/>
      <c r="I127" s="244"/>
      <c r="J127" s="245">
        <f>ROUND(I127*H127,2)</f>
        <v>0</v>
      </c>
      <c r="K127" s="241" t="s">
        <v>180</v>
      </c>
      <c r="L127" s="43"/>
      <c r="M127" s="246" t="s">
        <v>1</v>
      </c>
      <c r="N127" s="247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174</v>
      </c>
      <c r="AT127" s="232" t="s">
        <v>195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174</v>
      </c>
      <c r="BM127" s="232" t="s">
        <v>580</v>
      </c>
    </row>
    <row r="128" s="2" customFormat="1" ht="24.15" customHeight="1">
      <c r="A128" s="37"/>
      <c r="B128" s="38"/>
      <c r="C128" s="239" t="s">
        <v>84</v>
      </c>
      <c r="D128" s="239" t="s">
        <v>195</v>
      </c>
      <c r="E128" s="240" t="s">
        <v>428</v>
      </c>
      <c r="F128" s="241" t="s">
        <v>429</v>
      </c>
      <c r="G128" s="242" t="s">
        <v>315</v>
      </c>
      <c r="H128" s="282"/>
      <c r="I128" s="244"/>
      <c r="J128" s="245">
        <f>ROUND(I128*H128,2)</f>
        <v>0</v>
      </c>
      <c r="K128" s="241" t="s">
        <v>180</v>
      </c>
      <c r="L128" s="43"/>
      <c r="M128" s="248" t="s">
        <v>1</v>
      </c>
      <c r="N128" s="249" t="s">
        <v>40</v>
      </c>
      <c r="O128" s="250"/>
      <c r="P128" s="251">
        <f>O128*H128</f>
        <v>0</v>
      </c>
      <c r="Q128" s="251">
        <v>0</v>
      </c>
      <c r="R128" s="251">
        <f>Q128*H128</f>
        <v>0</v>
      </c>
      <c r="S128" s="251">
        <v>0</v>
      </c>
      <c r="T128" s="25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174</v>
      </c>
      <c r="AT128" s="232" t="s">
        <v>195</v>
      </c>
      <c r="AU128" s="232" t="s">
        <v>82</v>
      </c>
      <c r="AY128" s="16" t="s">
        <v>175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174</v>
      </c>
      <c r="BM128" s="232" t="s">
        <v>581</v>
      </c>
    </row>
    <row r="129" s="2" customFormat="1" ht="6.96" customHeight="1">
      <c r="A129" s="37"/>
      <c r="B129" s="65"/>
      <c r="C129" s="66"/>
      <c r="D129" s="66"/>
      <c r="E129" s="66"/>
      <c r="F129" s="66"/>
      <c r="G129" s="66"/>
      <c r="H129" s="66"/>
      <c r="I129" s="66"/>
      <c r="J129" s="66"/>
      <c r="K129" s="66"/>
      <c r="L129" s="43"/>
      <c r="M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</sheetData>
  <sheetProtection sheet="1" autoFilter="0" formatColumns="0" formatRows="0" objects="1" scenarios="1" spinCount="100000" saltValue="PeO97CHNSnVVVw3NjqrP1dHl6FTCviR97m5V0v9ifLM5wyMj8Hxu/bxd79KqFPrWflXc/iQKDBnOJs8BpJFaOg==" hashValue="wxmP0M86ZPHuANpnunR4JsCC48FfbHicKwaaY/v4nc1FqRuBEbB/CLUzQvGLaP6cXz4rlDvPe0PkJG0j28Ebkw==" algorithmName="SHA-512" password="CC35"/>
  <autoFilter ref="C124:K12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150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152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ROUND((SUM(BE125:BE149)),  2)</f>
        <v>0</v>
      </c>
      <c r="G37" s="37"/>
      <c r="H37" s="37"/>
      <c r="I37" s="164">
        <v>0.20999999999999999</v>
      </c>
      <c r="J37" s="163">
        <f>ROUND(((SUM(BE125:BE149))*I37),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ROUND((SUM(BF125:BF149)),  2)</f>
        <v>0</v>
      </c>
      <c r="G38" s="37"/>
      <c r="H38" s="37"/>
      <c r="I38" s="164">
        <v>0.14999999999999999</v>
      </c>
      <c r="J38" s="163">
        <f>ROUND(((SUM(BF125:BF149))*I38),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ROUND((SUM(BG125:BG149)),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ROUND((SUM(BH125:BH149)),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ROUND((SUM(BI125:BI149)),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150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SO1.1.1 - elektroinstalace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158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150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SO1.1.1 - elektroinstalace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172</v>
      </c>
      <c r="F126" s="209" t="s">
        <v>173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SUM(P127:P149)</f>
        <v>0</v>
      </c>
      <c r="Q126" s="214"/>
      <c r="R126" s="215">
        <f>SUM(R127:R149)</f>
        <v>0</v>
      </c>
      <c r="S126" s="214"/>
      <c r="T126" s="216">
        <f>SUM(T127:T149)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174</v>
      </c>
      <c r="AT126" s="218" t="s">
        <v>74</v>
      </c>
      <c r="AU126" s="218" t="s">
        <v>75</v>
      </c>
      <c r="AY126" s="217" t="s">
        <v>175</v>
      </c>
      <c r="BK126" s="219">
        <f>SUM(BK127:BK149)</f>
        <v>0</v>
      </c>
    </row>
    <row r="127" s="2" customFormat="1" ht="24.15" customHeight="1">
      <c r="A127" s="37"/>
      <c r="B127" s="38"/>
      <c r="C127" s="220" t="s">
        <v>82</v>
      </c>
      <c r="D127" s="220" t="s">
        <v>176</v>
      </c>
      <c r="E127" s="221" t="s">
        <v>177</v>
      </c>
      <c r="F127" s="222" t="s">
        <v>178</v>
      </c>
      <c r="G127" s="223" t="s">
        <v>179</v>
      </c>
      <c r="H127" s="224">
        <v>1</v>
      </c>
      <c r="I127" s="225"/>
      <c r="J127" s="226">
        <f>ROUND(I127*H127,2)</f>
        <v>0</v>
      </c>
      <c r="K127" s="222" t="s">
        <v>180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181</v>
      </c>
      <c r="AT127" s="232" t="s">
        <v>176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181</v>
      </c>
      <c r="BM127" s="232" t="s">
        <v>182</v>
      </c>
    </row>
    <row r="128" s="2" customFormat="1" ht="49.05" customHeight="1">
      <c r="A128" s="37"/>
      <c r="B128" s="38"/>
      <c r="C128" s="220" t="s">
        <v>84</v>
      </c>
      <c r="D128" s="220" t="s">
        <v>176</v>
      </c>
      <c r="E128" s="221" t="s">
        <v>183</v>
      </c>
      <c r="F128" s="222" t="s">
        <v>184</v>
      </c>
      <c r="G128" s="223" t="s">
        <v>179</v>
      </c>
      <c r="H128" s="224">
        <v>10</v>
      </c>
      <c r="I128" s="225"/>
      <c r="J128" s="226">
        <f>ROUND(I128*H128,2)</f>
        <v>0</v>
      </c>
      <c r="K128" s="222" t="s">
        <v>180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181</v>
      </c>
      <c r="AT128" s="232" t="s">
        <v>176</v>
      </c>
      <c r="AU128" s="232" t="s">
        <v>82</v>
      </c>
      <c r="AY128" s="16" t="s">
        <v>175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181</v>
      </c>
      <c r="BM128" s="232" t="s">
        <v>185</v>
      </c>
    </row>
    <row r="129" s="2" customFormat="1">
      <c r="A129" s="37"/>
      <c r="B129" s="38"/>
      <c r="C129" s="39"/>
      <c r="D129" s="234" t="s">
        <v>186</v>
      </c>
      <c r="E129" s="39"/>
      <c r="F129" s="235" t="s">
        <v>187</v>
      </c>
      <c r="G129" s="39"/>
      <c r="H129" s="39"/>
      <c r="I129" s="236"/>
      <c r="J129" s="39"/>
      <c r="K129" s="39"/>
      <c r="L129" s="43"/>
      <c r="M129" s="237"/>
      <c r="N129" s="23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186</v>
      </c>
      <c r="AU129" s="16" t="s">
        <v>82</v>
      </c>
    </row>
    <row r="130" s="2" customFormat="1" ht="49.05" customHeight="1">
      <c r="A130" s="37"/>
      <c r="B130" s="38"/>
      <c r="C130" s="220" t="s">
        <v>188</v>
      </c>
      <c r="D130" s="220" t="s">
        <v>176</v>
      </c>
      <c r="E130" s="221" t="s">
        <v>189</v>
      </c>
      <c r="F130" s="222" t="s">
        <v>190</v>
      </c>
      <c r="G130" s="223" t="s">
        <v>179</v>
      </c>
      <c r="H130" s="224">
        <v>1</v>
      </c>
      <c r="I130" s="225"/>
      <c r="J130" s="226">
        <f>ROUND(I130*H130,2)</f>
        <v>0</v>
      </c>
      <c r="K130" s="222" t="s">
        <v>180</v>
      </c>
      <c r="L130" s="227"/>
      <c r="M130" s="228" t="s">
        <v>1</v>
      </c>
      <c r="N130" s="229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181</v>
      </c>
      <c r="AT130" s="232" t="s">
        <v>176</v>
      </c>
      <c r="AU130" s="232" t="s">
        <v>82</v>
      </c>
      <c r="AY130" s="16" t="s">
        <v>175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181</v>
      </c>
      <c r="BM130" s="232" t="s">
        <v>191</v>
      </c>
    </row>
    <row r="131" s="2" customFormat="1" ht="24.15" customHeight="1">
      <c r="A131" s="37"/>
      <c r="B131" s="38"/>
      <c r="C131" s="220" t="s">
        <v>92</v>
      </c>
      <c r="D131" s="220" t="s">
        <v>176</v>
      </c>
      <c r="E131" s="221" t="s">
        <v>192</v>
      </c>
      <c r="F131" s="222" t="s">
        <v>193</v>
      </c>
      <c r="G131" s="223" t="s">
        <v>179</v>
      </c>
      <c r="H131" s="224">
        <v>1</v>
      </c>
      <c r="I131" s="225"/>
      <c r="J131" s="226">
        <f>ROUND(I131*H131,2)</f>
        <v>0</v>
      </c>
      <c r="K131" s="222" t="s">
        <v>180</v>
      </c>
      <c r="L131" s="227"/>
      <c r="M131" s="228" t="s">
        <v>1</v>
      </c>
      <c r="N131" s="229" t="s">
        <v>40</v>
      </c>
      <c r="O131" s="90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181</v>
      </c>
      <c r="AT131" s="232" t="s">
        <v>176</v>
      </c>
      <c r="AU131" s="232" t="s">
        <v>82</v>
      </c>
      <c r="AY131" s="16" t="s">
        <v>175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181</v>
      </c>
      <c r="BM131" s="232" t="s">
        <v>194</v>
      </c>
    </row>
    <row r="132" s="2" customFormat="1" ht="62.7" customHeight="1">
      <c r="A132" s="37"/>
      <c r="B132" s="38"/>
      <c r="C132" s="239" t="s">
        <v>174</v>
      </c>
      <c r="D132" s="239" t="s">
        <v>195</v>
      </c>
      <c r="E132" s="240" t="s">
        <v>196</v>
      </c>
      <c r="F132" s="241" t="s">
        <v>197</v>
      </c>
      <c r="G132" s="242" t="s">
        <v>179</v>
      </c>
      <c r="H132" s="243">
        <v>2</v>
      </c>
      <c r="I132" s="244"/>
      <c r="J132" s="245">
        <f>ROUND(I132*H132,2)</f>
        <v>0</v>
      </c>
      <c r="K132" s="241" t="s">
        <v>180</v>
      </c>
      <c r="L132" s="43"/>
      <c r="M132" s="246" t="s">
        <v>1</v>
      </c>
      <c r="N132" s="247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198</v>
      </c>
      <c r="AT132" s="232" t="s">
        <v>195</v>
      </c>
      <c r="AU132" s="232" t="s">
        <v>82</v>
      </c>
      <c r="AY132" s="16" t="s">
        <v>175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198</v>
      </c>
      <c r="BM132" s="232" t="s">
        <v>199</v>
      </c>
    </row>
    <row r="133" s="2" customFormat="1" ht="37.8" customHeight="1">
      <c r="A133" s="37"/>
      <c r="B133" s="38"/>
      <c r="C133" s="239" t="s">
        <v>200</v>
      </c>
      <c r="D133" s="239" t="s">
        <v>195</v>
      </c>
      <c r="E133" s="240" t="s">
        <v>201</v>
      </c>
      <c r="F133" s="241" t="s">
        <v>202</v>
      </c>
      <c r="G133" s="242" t="s">
        <v>179</v>
      </c>
      <c r="H133" s="243">
        <v>11</v>
      </c>
      <c r="I133" s="244"/>
      <c r="J133" s="245">
        <f>ROUND(I133*H133,2)</f>
        <v>0</v>
      </c>
      <c r="K133" s="241" t="s">
        <v>180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198</v>
      </c>
      <c r="AT133" s="232" t="s">
        <v>195</v>
      </c>
      <c r="AU133" s="232" t="s">
        <v>82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198</v>
      </c>
      <c r="BM133" s="232" t="s">
        <v>203</v>
      </c>
    </row>
    <row r="134" s="2" customFormat="1" ht="24.15" customHeight="1">
      <c r="A134" s="37"/>
      <c r="B134" s="38"/>
      <c r="C134" s="239" t="s">
        <v>204</v>
      </c>
      <c r="D134" s="239" t="s">
        <v>195</v>
      </c>
      <c r="E134" s="240" t="s">
        <v>205</v>
      </c>
      <c r="F134" s="241" t="s">
        <v>206</v>
      </c>
      <c r="G134" s="242" t="s">
        <v>179</v>
      </c>
      <c r="H134" s="243">
        <v>1</v>
      </c>
      <c r="I134" s="244"/>
      <c r="J134" s="245">
        <f>ROUND(I134*H134,2)</f>
        <v>0</v>
      </c>
      <c r="K134" s="241" t="s">
        <v>180</v>
      </c>
      <c r="L134" s="43"/>
      <c r="M134" s="246" t="s">
        <v>1</v>
      </c>
      <c r="N134" s="247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198</v>
      </c>
      <c r="AT134" s="232" t="s">
        <v>195</v>
      </c>
      <c r="AU134" s="232" t="s">
        <v>82</v>
      </c>
      <c r="AY134" s="16" t="s">
        <v>175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198</v>
      </c>
      <c r="BM134" s="232" t="s">
        <v>207</v>
      </c>
    </row>
    <row r="135" s="2" customFormat="1" ht="24.15" customHeight="1">
      <c r="A135" s="37"/>
      <c r="B135" s="38"/>
      <c r="C135" s="239" t="s">
        <v>208</v>
      </c>
      <c r="D135" s="239" t="s">
        <v>195</v>
      </c>
      <c r="E135" s="240" t="s">
        <v>209</v>
      </c>
      <c r="F135" s="241" t="s">
        <v>210</v>
      </c>
      <c r="G135" s="242" t="s">
        <v>179</v>
      </c>
      <c r="H135" s="243">
        <v>9</v>
      </c>
      <c r="I135" s="244"/>
      <c r="J135" s="245">
        <f>ROUND(I135*H135,2)</f>
        <v>0</v>
      </c>
      <c r="K135" s="241" t="s">
        <v>180</v>
      </c>
      <c r="L135" s="43"/>
      <c r="M135" s="246" t="s">
        <v>1</v>
      </c>
      <c r="N135" s="247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198</v>
      </c>
      <c r="AT135" s="232" t="s">
        <v>195</v>
      </c>
      <c r="AU135" s="232" t="s">
        <v>82</v>
      </c>
      <c r="AY135" s="16" t="s">
        <v>175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198</v>
      </c>
      <c r="BM135" s="232" t="s">
        <v>211</v>
      </c>
    </row>
    <row r="136" s="2" customFormat="1" ht="24.15" customHeight="1">
      <c r="A136" s="37"/>
      <c r="B136" s="38"/>
      <c r="C136" s="220" t="s">
        <v>212</v>
      </c>
      <c r="D136" s="220" t="s">
        <v>176</v>
      </c>
      <c r="E136" s="221" t="s">
        <v>213</v>
      </c>
      <c r="F136" s="222" t="s">
        <v>214</v>
      </c>
      <c r="G136" s="223" t="s">
        <v>215</v>
      </c>
      <c r="H136" s="224">
        <v>80</v>
      </c>
      <c r="I136" s="225"/>
      <c r="J136" s="226">
        <f>ROUND(I136*H136,2)</f>
        <v>0</v>
      </c>
      <c r="K136" s="222" t="s">
        <v>180</v>
      </c>
      <c r="L136" s="227"/>
      <c r="M136" s="228" t="s">
        <v>1</v>
      </c>
      <c r="N136" s="229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181</v>
      </c>
      <c r="AT136" s="232" t="s">
        <v>176</v>
      </c>
      <c r="AU136" s="232" t="s">
        <v>82</v>
      </c>
      <c r="AY136" s="16" t="s">
        <v>175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181</v>
      </c>
      <c r="BM136" s="232" t="s">
        <v>216</v>
      </c>
    </row>
    <row r="137" s="2" customFormat="1" ht="24.15" customHeight="1">
      <c r="A137" s="37"/>
      <c r="B137" s="38"/>
      <c r="C137" s="220" t="s">
        <v>217</v>
      </c>
      <c r="D137" s="220" t="s">
        <v>176</v>
      </c>
      <c r="E137" s="221" t="s">
        <v>218</v>
      </c>
      <c r="F137" s="222" t="s">
        <v>219</v>
      </c>
      <c r="G137" s="223" t="s">
        <v>215</v>
      </c>
      <c r="H137" s="224">
        <v>65</v>
      </c>
      <c r="I137" s="225"/>
      <c r="J137" s="226">
        <f>ROUND(I137*H137,2)</f>
        <v>0</v>
      </c>
      <c r="K137" s="222" t="s">
        <v>180</v>
      </c>
      <c r="L137" s="227"/>
      <c r="M137" s="228" t="s">
        <v>1</v>
      </c>
      <c r="N137" s="229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181</v>
      </c>
      <c r="AT137" s="232" t="s">
        <v>176</v>
      </c>
      <c r="AU137" s="232" t="s">
        <v>82</v>
      </c>
      <c r="AY137" s="16" t="s">
        <v>175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181</v>
      </c>
      <c r="BM137" s="232" t="s">
        <v>220</v>
      </c>
    </row>
    <row r="138" s="2" customFormat="1" ht="24.15" customHeight="1">
      <c r="A138" s="37"/>
      <c r="B138" s="38"/>
      <c r="C138" s="239" t="s">
        <v>221</v>
      </c>
      <c r="D138" s="239" t="s">
        <v>195</v>
      </c>
      <c r="E138" s="240" t="s">
        <v>222</v>
      </c>
      <c r="F138" s="241" t="s">
        <v>223</v>
      </c>
      <c r="G138" s="242" t="s">
        <v>215</v>
      </c>
      <c r="H138" s="243">
        <v>80</v>
      </c>
      <c r="I138" s="244"/>
      <c r="J138" s="245">
        <f>ROUND(I138*H138,2)</f>
        <v>0</v>
      </c>
      <c r="K138" s="241" t="s">
        <v>180</v>
      </c>
      <c r="L138" s="43"/>
      <c r="M138" s="246" t="s">
        <v>1</v>
      </c>
      <c r="N138" s="247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198</v>
      </c>
      <c r="AT138" s="232" t="s">
        <v>195</v>
      </c>
      <c r="AU138" s="232" t="s">
        <v>82</v>
      </c>
      <c r="AY138" s="16" t="s">
        <v>175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198</v>
      </c>
      <c r="BM138" s="232" t="s">
        <v>224</v>
      </c>
    </row>
    <row r="139" s="2" customFormat="1" ht="76.35" customHeight="1">
      <c r="A139" s="37"/>
      <c r="B139" s="38"/>
      <c r="C139" s="239" t="s">
        <v>225</v>
      </c>
      <c r="D139" s="239" t="s">
        <v>195</v>
      </c>
      <c r="E139" s="240" t="s">
        <v>226</v>
      </c>
      <c r="F139" s="241" t="s">
        <v>227</v>
      </c>
      <c r="G139" s="242" t="s">
        <v>179</v>
      </c>
      <c r="H139" s="243">
        <v>8</v>
      </c>
      <c r="I139" s="244"/>
      <c r="J139" s="245">
        <f>ROUND(I139*H139,2)</f>
        <v>0</v>
      </c>
      <c r="K139" s="241" t="s">
        <v>180</v>
      </c>
      <c r="L139" s="43"/>
      <c r="M139" s="246" t="s">
        <v>1</v>
      </c>
      <c r="N139" s="247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198</v>
      </c>
      <c r="AT139" s="232" t="s">
        <v>195</v>
      </c>
      <c r="AU139" s="232" t="s">
        <v>82</v>
      </c>
      <c r="AY139" s="16" t="s">
        <v>175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198</v>
      </c>
      <c r="BM139" s="232" t="s">
        <v>228</v>
      </c>
    </row>
    <row r="140" s="2" customFormat="1" ht="24.15" customHeight="1">
      <c r="A140" s="37"/>
      <c r="B140" s="38"/>
      <c r="C140" s="220" t="s">
        <v>229</v>
      </c>
      <c r="D140" s="220" t="s">
        <v>176</v>
      </c>
      <c r="E140" s="221" t="s">
        <v>230</v>
      </c>
      <c r="F140" s="222" t="s">
        <v>231</v>
      </c>
      <c r="G140" s="223" t="s">
        <v>179</v>
      </c>
      <c r="H140" s="224">
        <v>11</v>
      </c>
      <c r="I140" s="225"/>
      <c r="J140" s="226">
        <f>ROUND(I140*H140,2)</f>
        <v>0</v>
      </c>
      <c r="K140" s="222" t="s">
        <v>180</v>
      </c>
      <c r="L140" s="227"/>
      <c r="M140" s="228" t="s">
        <v>1</v>
      </c>
      <c r="N140" s="229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181</v>
      </c>
      <c r="AT140" s="232" t="s">
        <v>176</v>
      </c>
      <c r="AU140" s="232" t="s">
        <v>82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181</v>
      </c>
      <c r="BM140" s="232" t="s">
        <v>232</v>
      </c>
    </row>
    <row r="141" s="2" customFormat="1" ht="24.15" customHeight="1">
      <c r="A141" s="37"/>
      <c r="B141" s="38"/>
      <c r="C141" s="220" t="s">
        <v>233</v>
      </c>
      <c r="D141" s="220" t="s">
        <v>176</v>
      </c>
      <c r="E141" s="221" t="s">
        <v>234</v>
      </c>
      <c r="F141" s="222" t="s">
        <v>235</v>
      </c>
      <c r="G141" s="223" t="s">
        <v>215</v>
      </c>
      <c r="H141" s="224">
        <v>25</v>
      </c>
      <c r="I141" s="225"/>
      <c r="J141" s="226">
        <f>ROUND(I141*H141,2)</f>
        <v>0</v>
      </c>
      <c r="K141" s="222" t="s">
        <v>180</v>
      </c>
      <c r="L141" s="227"/>
      <c r="M141" s="228" t="s">
        <v>1</v>
      </c>
      <c r="N141" s="229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181</v>
      </c>
      <c r="AT141" s="232" t="s">
        <v>176</v>
      </c>
      <c r="AU141" s="232" t="s">
        <v>82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181</v>
      </c>
      <c r="BM141" s="232" t="s">
        <v>236</v>
      </c>
    </row>
    <row r="142" s="2" customFormat="1" ht="24.15" customHeight="1">
      <c r="A142" s="37"/>
      <c r="B142" s="38"/>
      <c r="C142" s="220" t="s">
        <v>237</v>
      </c>
      <c r="D142" s="220" t="s">
        <v>176</v>
      </c>
      <c r="E142" s="221" t="s">
        <v>238</v>
      </c>
      <c r="F142" s="222" t="s">
        <v>239</v>
      </c>
      <c r="G142" s="223" t="s">
        <v>179</v>
      </c>
      <c r="H142" s="224">
        <v>11</v>
      </c>
      <c r="I142" s="225"/>
      <c r="J142" s="226">
        <f>ROUND(I142*H142,2)</f>
        <v>0</v>
      </c>
      <c r="K142" s="222" t="s">
        <v>180</v>
      </c>
      <c r="L142" s="227"/>
      <c r="M142" s="228" t="s">
        <v>1</v>
      </c>
      <c r="N142" s="229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181</v>
      </c>
      <c r="AT142" s="232" t="s">
        <v>176</v>
      </c>
      <c r="AU142" s="232" t="s">
        <v>82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181</v>
      </c>
      <c r="BM142" s="232" t="s">
        <v>240</v>
      </c>
    </row>
    <row r="143" s="2" customFormat="1" ht="49.05" customHeight="1">
      <c r="A143" s="37"/>
      <c r="B143" s="38"/>
      <c r="C143" s="239" t="s">
        <v>7</v>
      </c>
      <c r="D143" s="239" t="s">
        <v>195</v>
      </c>
      <c r="E143" s="240" t="s">
        <v>241</v>
      </c>
      <c r="F143" s="241" t="s">
        <v>242</v>
      </c>
      <c r="G143" s="242" t="s">
        <v>179</v>
      </c>
      <c r="H143" s="243">
        <v>11</v>
      </c>
      <c r="I143" s="244"/>
      <c r="J143" s="245">
        <f>ROUND(I143*H143,2)</f>
        <v>0</v>
      </c>
      <c r="K143" s="241" t="s">
        <v>180</v>
      </c>
      <c r="L143" s="43"/>
      <c r="M143" s="246" t="s">
        <v>1</v>
      </c>
      <c r="N143" s="247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198</v>
      </c>
      <c r="AT143" s="232" t="s">
        <v>195</v>
      </c>
      <c r="AU143" s="232" t="s">
        <v>82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198</v>
      </c>
      <c r="BM143" s="232" t="s">
        <v>243</v>
      </c>
    </row>
    <row r="144" s="2" customFormat="1" ht="76.35" customHeight="1">
      <c r="A144" s="37"/>
      <c r="B144" s="38"/>
      <c r="C144" s="239" t="s">
        <v>244</v>
      </c>
      <c r="D144" s="239" t="s">
        <v>195</v>
      </c>
      <c r="E144" s="240" t="s">
        <v>245</v>
      </c>
      <c r="F144" s="241" t="s">
        <v>246</v>
      </c>
      <c r="G144" s="242" t="s">
        <v>215</v>
      </c>
      <c r="H144" s="243">
        <v>25</v>
      </c>
      <c r="I144" s="244"/>
      <c r="J144" s="245">
        <f>ROUND(I144*H144,2)</f>
        <v>0</v>
      </c>
      <c r="K144" s="241" t="s">
        <v>180</v>
      </c>
      <c r="L144" s="43"/>
      <c r="M144" s="246" t="s">
        <v>1</v>
      </c>
      <c r="N144" s="247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198</v>
      </c>
      <c r="AT144" s="232" t="s">
        <v>195</v>
      </c>
      <c r="AU144" s="232" t="s">
        <v>82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198</v>
      </c>
      <c r="BM144" s="232" t="s">
        <v>247</v>
      </c>
    </row>
    <row r="145" s="2" customFormat="1" ht="24.15" customHeight="1">
      <c r="A145" s="37"/>
      <c r="B145" s="38"/>
      <c r="C145" s="239" t="s">
        <v>248</v>
      </c>
      <c r="D145" s="239" t="s">
        <v>195</v>
      </c>
      <c r="E145" s="240" t="s">
        <v>249</v>
      </c>
      <c r="F145" s="241" t="s">
        <v>250</v>
      </c>
      <c r="G145" s="242" t="s">
        <v>179</v>
      </c>
      <c r="H145" s="243">
        <v>11</v>
      </c>
      <c r="I145" s="244"/>
      <c r="J145" s="245">
        <f>ROUND(I145*H145,2)</f>
        <v>0</v>
      </c>
      <c r="K145" s="241" t="s">
        <v>180</v>
      </c>
      <c r="L145" s="43"/>
      <c r="M145" s="246" t="s">
        <v>1</v>
      </c>
      <c r="N145" s="247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198</v>
      </c>
      <c r="AT145" s="232" t="s">
        <v>195</v>
      </c>
      <c r="AU145" s="232" t="s">
        <v>82</v>
      </c>
      <c r="AY145" s="16" t="s">
        <v>175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198</v>
      </c>
      <c r="BM145" s="232" t="s">
        <v>251</v>
      </c>
    </row>
    <row r="146" s="2" customFormat="1" ht="24.15" customHeight="1">
      <c r="A146" s="37"/>
      <c r="B146" s="38"/>
      <c r="C146" s="220" t="s">
        <v>8</v>
      </c>
      <c r="D146" s="220" t="s">
        <v>176</v>
      </c>
      <c r="E146" s="221" t="s">
        <v>252</v>
      </c>
      <c r="F146" s="222" t="s">
        <v>253</v>
      </c>
      <c r="G146" s="223" t="s">
        <v>179</v>
      </c>
      <c r="H146" s="224">
        <v>1</v>
      </c>
      <c r="I146" s="225"/>
      <c r="J146" s="226">
        <f>ROUND(I146*H146,2)</f>
        <v>0</v>
      </c>
      <c r="K146" s="222" t="s">
        <v>180</v>
      </c>
      <c r="L146" s="227"/>
      <c r="M146" s="228" t="s">
        <v>1</v>
      </c>
      <c r="N146" s="229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181</v>
      </c>
      <c r="AT146" s="232" t="s">
        <v>176</v>
      </c>
      <c r="AU146" s="232" t="s">
        <v>82</v>
      </c>
      <c r="AY146" s="16" t="s">
        <v>175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181</v>
      </c>
      <c r="BM146" s="232" t="s">
        <v>254</v>
      </c>
    </row>
    <row r="147" s="2" customFormat="1" ht="24.15" customHeight="1">
      <c r="A147" s="37"/>
      <c r="B147" s="38"/>
      <c r="C147" s="239" t="s">
        <v>255</v>
      </c>
      <c r="D147" s="239" t="s">
        <v>195</v>
      </c>
      <c r="E147" s="240" t="s">
        <v>256</v>
      </c>
      <c r="F147" s="241" t="s">
        <v>257</v>
      </c>
      <c r="G147" s="242" t="s">
        <v>179</v>
      </c>
      <c r="H147" s="243">
        <v>1</v>
      </c>
      <c r="I147" s="244"/>
      <c r="J147" s="245">
        <f>ROUND(I147*H147,2)</f>
        <v>0</v>
      </c>
      <c r="K147" s="241" t="s">
        <v>180</v>
      </c>
      <c r="L147" s="43"/>
      <c r="M147" s="246" t="s">
        <v>1</v>
      </c>
      <c r="N147" s="247" t="s">
        <v>40</v>
      </c>
      <c r="O147" s="90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198</v>
      </c>
      <c r="AT147" s="232" t="s">
        <v>195</v>
      </c>
      <c r="AU147" s="232" t="s">
        <v>82</v>
      </c>
      <c r="AY147" s="16" t="s">
        <v>175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82</v>
      </c>
      <c r="BK147" s="233">
        <f>ROUND(I147*H147,2)</f>
        <v>0</v>
      </c>
      <c r="BL147" s="16" t="s">
        <v>198</v>
      </c>
      <c r="BM147" s="232" t="s">
        <v>258</v>
      </c>
    </row>
    <row r="148" s="2" customFormat="1" ht="49.05" customHeight="1">
      <c r="A148" s="37"/>
      <c r="B148" s="38"/>
      <c r="C148" s="239" t="s">
        <v>259</v>
      </c>
      <c r="D148" s="239" t="s">
        <v>195</v>
      </c>
      <c r="E148" s="240" t="s">
        <v>260</v>
      </c>
      <c r="F148" s="241" t="s">
        <v>261</v>
      </c>
      <c r="G148" s="242" t="s">
        <v>179</v>
      </c>
      <c r="H148" s="243">
        <v>4</v>
      </c>
      <c r="I148" s="244"/>
      <c r="J148" s="245">
        <f>ROUND(I148*H148,2)</f>
        <v>0</v>
      </c>
      <c r="K148" s="241" t="s">
        <v>180</v>
      </c>
      <c r="L148" s="43"/>
      <c r="M148" s="246" t="s">
        <v>1</v>
      </c>
      <c r="N148" s="247" t="s">
        <v>40</v>
      </c>
      <c r="O148" s="90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2" t="s">
        <v>198</v>
      </c>
      <c r="AT148" s="232" t="s">
        <v>195</v>
      </c>
      <c r="AU148" s="232" t="s">
        <v>82</v>
      </c>
      <c r="AY148" s="16" t="s">
        <v>175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6" t="s">
        <v>82</v>
      </c>
      <c r="BK148" s="233">
        <f>ROUND(I148*H148,2)</f>
        <v>0</v>
      </c>
      <c r="BL148" s="16" t="s">
        <v>198</v>
      </c>
      <c r="BM148" s="232" t="s">
        <v>262</v>
      </c>
    </row>
    <row r="149" s="2" customFormat="1" ht="101.25" customHeight="1">
      <c r="A149" s="37"/>
      <c r="B149" s="38"/>
      <c r="C149" s="239" t="s">
        <v>263</v>
      </c>
      <c r="D149" s="239" t="s">
        <v>195</v>
      </c>
      <c r="E149" s="240" t="s">
        <v>264</v>
      </c>
      <c r="F149" s="241" t="s">
        <v>265</v>
      </c>
      <c r="G149" s="242" t="s">
        <v>179</v>
      </c>
      <c r="H149" s="243">
        <v>1</v>
      </c>
      <c r="I149" s="244"/>
      <c r="J149" s="245">
        <f>ROUND(I149*H149,2)</f>
        <v>0</v>
      </c>
      <c r="K149" s="241" t="s">
        <v>180</v>
      </c>
      <c r="L149" s="43"/>
      <c r="M149" s="248" t="s">
        <v>1</v>
      </c>
      <c r="N149" s="249" t="s">
        <v>40</v>
      </c>
      <c r="O149" s="250"/>
      <c r="P149" s="251">
        <f>O149*H149</f>
        <v>0</v>
      </c>
      <c r="Q149" s="251">
        <v>0</v>
      </c>
      <c r="R149" s="251">
        <f>Q149*H149</f>
        <v>0</v>
      </c>
      <c r="S149" s="251">
        <v>0</v>
      </c>
      <c r="T149" s="25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2" t="s">
        <v>198</v>
      </c>
      <c r="AT149" s="232" t="s">
        <v>195</v>
      </c>
      <c r="AU149" s="232" t="s">
        <v>82</v>
      </c>
      <c r="AY149" s="16" t="s">
        <v>175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6" t="s">
        <v>82</v>
      </c>
      <c r="BK149" s="233">
        <f>ROUND(I149*H149,2)</f>
        <v>0</v>
      </c>
      <c r="BL149" s="16" t="s">
        <v>198</v>
      </c>
      <c r="BM149" s="232" t="s">
        <v>266</v>
      </c>
    </row>
    <row r="150" s="2" customFormat="1" ht="6.96" customHeight="1">
      <c r="A150" s="37"/>
      <c r="B150" s="65"/>
      <c r="C150" s="66"/>
      <c r="D150" s="66"/>
      <c r="E150" s="66"/>
      <c r="F150" s="66"/>
      <c r="G150" s="66"/>
      <c r="H150" s="66"/>
      <c r="I150" s="66"/>
      <c r="J150" s="66"/>
      <c r="K150" s="66"/>
      <c r="L150" s="43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sheetProtection sheet="1" autoFilter="0" formatColumns="0" formatRows="0" objects="1" scenarios="1" spinCount="100000" saltValue="VmeYOsm4jcvGPX27ieJQN8mJpIb4Nqur6akb8Ey8PiKAY9Msdb/7/N1SvvcF4X/XJAnj7Tl0XmZpzb+u/afDkA==" hashValue="tKdQxjKhkYYko7D5HgaNUEprrKH3tMFtCfZmS4zuDmvCv1BW0aSs0HCW/FXnqUcj9qfFaOMKS/LYDVwOEF5o1g==" algorithmName="SHA-512" password="CC35"/>
  <autoFilter ref="C124:K14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150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267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ROUND(J126,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ROUND((SUM(BE126:BE144)),  2)</f>
        <v>0</v>
      </c>
      <c r="G37" s="37"/>
      <c r="H37" s="37"/>
      <c r="I37" s="164">
        <v>0.20999999999999999</v>
      </c>
      <c r="J37" s="163">
        <f>ROUND(((SUM(BE126:BE144))*I37),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ROUND((SUM(BF126:BF144)),  2)</f>
        <v>0</v>
      </c>
      <c r="G38" s="37"/>
      <c r="H38" s="37"/>
      <c r="I38" s="164">
        <v>0.14999999999999999</v>
      </c>
      <c r="J38" s="163">
        <f>ROUND(((SUM(BF126:BF144))*I38),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ROUND((SUM(BG126:BG144)),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ROUND((SUM(BH126:BH144)),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ROUND((SUM(BI126:BI144)),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150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SO1.1.2 - zemní práce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J126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268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3"/>
      <c r="C102" s="131"/>
      <c r="D102" s="254" t="s">
        <v>269</v>
      </c>
      <c r="E102" s="255"/>
      <c r="F102" s="255"/>
      <c r="G102" s="255"/>
      <c r="H102" s="255"/>
      <c r="I102" s="255"/>
      <c r="J102" s="256">
        <f>J128</f>
        <v>0</v>
      </c>
      <c r="K102" s="131"/>
      <c r="L102" s="257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/>
    <row r="106" hidden="1"/>
    <row r="107" hidden="1"/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159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3" t="str">
        <f>E7</f>
        <v>Opravy zastávek na trati Ústí-Bílina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147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1" customFormat="1" ht="16.5" customHeight="1">
      <c r="B114" s="20"/>
      <c r="C114" s="21"/>
      <c r="D114" s="21"/>
      <c r="E114" s="183" t="s">
        <v>148</v>
      </c>
      <c r="F114" s="21"/>
      <c r="G114" s="21"/>
      <c r="H114" s="21"/>
      <c r="I114" s="21"/>
      <c r="J114" s="21"/>
      <c r="K114" s="21"/>
      <c r="L114" s="19"/>
    </row>
    <row r="115" s="1" customFormat="1" ht="12" customHeight="1">
      <c r="B115" s="20"/>
      <c r="C115" s="31" t="s">
        <v>149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4" t="s">
        <v>150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151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E13</f>
        <v>SO1.1.2 - zemní práce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F16</f>
        <v xml:space="preserve"> </v>
      </c>
      <c r="G120" s="39"/>
      <c r="H120" s="39"/>
      <c r="I120" s="31" t="s">
        <v>22</v>
      </c>
      <c r="J120" s="78" t="str">
        <f>IF(J16="","",J16)</f>
        <v>24. 8. 2020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E19</f>
        <v xml:space="preserve"> </v>
      </c>
      <c r="G122" s="39"/>
      <c r="H122" s="39"/>
      <c r="I122" s="31" t="s">
        <v>30</v>
      </c>
      <c r="J122" s="35" t="str">
        <f>E25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IF(E22="","",E22)</f>
        <v>Vyplň údaj</v>
      </c>
      <c r="G123" s="39"/>
      <c r="H123" s="39"/>
      <c r="I123" s="31" t="s">
        <v>32</v>
      </c>
      <c r="J123" s="35" t="str">
        <f>E28</f>
        <v>Jilich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5"/>
      <c r="B125" s="196"/>
      <c r="C125" s="197" t="s">
        <v>160</v>
      </c>
      <c r="D125" s="198" t="s">
        <v>60</v>
      </c>
      <c r="E125" s="198" t="s">
        <v>56</v>
      </c>
      <c r="F125" s="198" t="s">
        <v>57</v>
      </c>
      <c r="G125" s="198" t="s">
        <v>161</v>
      </c>
      <c r="H125" s="198" t="s">
        <v>162</v>
      </c>
      <c r="I125" s="198" t="s">
        <v>163</v>
      </c>
      <c r="J125" s="198" t="s">
        <v>155</v>
      </c>
      <c r="K125" s="199" t="s">
        <v>164</v>
      </c>
      <c r="L125" s="200"/>
      <c r="M125" s="99" t="s">
        <v>1</v>
      </c>
      <c r="N125" s="100" t="s">
        <v>39</v>
      </c>
      <c r="O125" s="100" t="s">
        <v>165</v>
      </c>
      <c r="P125" s="100" t="s">
        <v>166</v>
      </c>
      <c r="Q125" s="100" t="s">
        <v>167</v>
      </c>
      <c r="R125" s="100" t="s">
        <v>168</v>
      </c>
      <c r="S125" s="100" t="s">
        <v>169</v>
      </c>
      <c r="T125" s="101" t="s">
        <v>170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7"/>
      <c r="B126" s="38"/>
      <c r="C126" s="106" t="s">
        <v>171</v>
      </c>
      <c r="D126" s="39"/>
      <c r="E126" s="39"/>
      <c r="F126" s="39"/>
      <c r="G126" s="39"/>
      <c r="H126" s="39"/>
      <c r="I126" s="39"/>
      <c r="J126" s="201">
        <f>BK126</f>
        <v>0</v>
      </c>
      <c r="K126" s="39"/>
      <c r="L126" s="43"/>
      <c r="M126" s="102"/>
      <c r="N126" s="202"/>
      <c r="O126" s="103"/>
      <c r="P126" s="203">
        <f>P127</f>
        <v>0</v>
      </c>
      <c r="Q126" s="103"/>
      <c r="R126" s="203">
        <f>R127</f>
        <v>1.3179101500000001</v>
      </c>
      <c r="S126" s="103"/>
      <c r="T126" s="204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74</v>
      </c>
      <c r="AU126" s="16" t="s">
        <v>157</v>
      </c>
      <c r="BK126" s="205">
        <f>BK127</f>
        <v>0</v>
      </c>
    </row>
    <row r="127" s="11" customFormat="1" ht="25.92" customHeight="1">
      <c r="A127" s="11"/>
      <c r="B127" s="206"/>
      <c r="C127" s="207"/>
      <c r="D127" s="208" t="s">
        <v>74</v>
      </c>
      <c r="E127" s="209" t="s">
        <v>176</v>
      </c>
      <c r="F127" s="209" t="s">
        <v>270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</f>
        <v>0</v>
      </c>
      <c r="Q127" s="214"/>
      <c r="R127" s="215">
        <f>R128</f>
        <v>1.3179101500000001</v>
      </c>
      <c r="S127" s="214"/>
      <c r="T127" s="216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92</v>
      </c>
      <c r="AT127" s="218" t="s">
        <v>74</v>
      </c>
      <c r="AU127" s="218" t="s">
        <v>75</v>
      </c>
      <c r="AY127" s="217" t="s">
        <v>175</v>
      </c>
      <c r="BK127" s="219">
        <f>BK128</f>
        <v>0</v>
      </c>
    </row>
    <row r="128" s="11" customFormat="1" ht="22.8" customHeight="1">
      <c r="A128" s="11"/>
      <c r="B128" s="206"/>
      <c r="C128" s="207"/>
      <c r="D128" s="208" t="s">
        <v>74</v>
      </c>
      <c r="E128" s="258" t="s">
        <v>271</v>
      </c>
      <c r="F128" s="258" t="s">
        <v>272</v>
      </c>
      <c r="G128" s="207"/>
      <c r="H128" s="207"/>
      <c r="I128" s="210"/>
      <c r="J128" s="259">
        <f>BK128</f>
        <v>0</v>
      </c>
      <c r="K128" s="207"/>
      <c r="L128" s="212"/>
      <c r="M128" s="213"/>
      <c r="N128" s="214"/>
      <c r="O128" s="214"/>
      <c r="P128" s="215">
        <f>SUM(P129:P144)</f>
        <v>0</v>
      </c>
      <c r="Q128" s="214"/>
      <c r="R128" s="215">
        <f>SUM(R129:R144)</f>
        <v>1.3179101500000001</v>
      </c>
      <c r="S128" s="214"/>
      <c r="T128" s="216">
        <f>SUM(T129:T144)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92</v>
      </c>
      <c r="AT128" s="218" t="s">
        <v>74</v>
      </c>
      <c r="AU128" s="218" t="s">
        <v>82</v>
      </c>
      <c r="AY128" s="217" t="s">
        <v>175</v>
      </c>
      <c r="BK128" s="219">
        <f>SUM(BK129:BK144)</f>
        <v>0</v>
      </c>
    </row>
    <row r="129" s="2" customFormat="1" ht="37.8" customHeight="1">
      <c r="A129" s="37"/>
      <c r="B129" s="38"/>
      <c r="C129" s="239" t="s">
        <v>82</v>
      </c>
      <c r="D129" s="239" t="s">
        <v>195</v>
      </c>
      <c r="E129" s="240" t="s">
        <v>273</v>
      </c>
      <c r="F129" s="241" t="s">
        <v>274</v>
      </c>
      <c r="G129" s="242" t="s">
        <v>275</v>
      </c>
      <c r="H129" s="243">
        <v>0.91200000000000003</v>
      </c>
      <c r="I129" s="244"/>
      <c r="J129" s="245">
        <f>ROUND(I129*H129,2)</f>
        <v>0</v>
      </c>
      <c r="K129" s="241" t="s">
        <v>276</v>
      </c>
      <c r="L129" s="43"/>
      <c r="M129" s="246" t="s">
        <v>1</v>
      </c>
      <c r="N129" s="247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277</v>
      </c>
      <c r="AT129" s="232" t="s">
        <v>195</v>
      </c>
      <c r="AU129" s="232" t="s">
        <v>84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277</v>
      </c>
      <c r="BM129" s="232" t="s">
        <v>278</v>
      </c>
    </row>
    <row r="130" s="13" customFormat="1">
      <c r="A130" s="13"/>
      <c r="B130" s="260"/>
      <c r="C130" s="261"/>
      <c r="D130" s="234" t="s">
        <v>279</v>
      </c>
      <c r="E130" s="262" t="s">
        <v>1</v>
      </c>
      <c r="F130" s="263" t="s">
        <v>280</v>
      </c>
      <c r="G130" s="261"/>
      <c r="H130" s="264">
        <v>0.29999999999999999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279</v>
      </c>
      <c r="AU130" s="270" t="s">
        <v>84</v>
      </c>
      <c r="AV130" s="13" t="s">
        <v>84</v>
      </c>
      <c r="AW130" s="13" t="s">
        <v>31</v>
      </c>
      <c r="AX130" s="13" t="s">
        <v>75</v>
      </c>
      <c r="AY130" s="270" t="s">
        <v>175</v>
      </c>
    </row>
    <row r="131" s="13" customFormat="1">
      <c r="A131" s="13"/>
      <c r="B131" s="260"/>
      <c r="C131" s="261"/>
      <c r="D131" s="234" t="s">
        <v>279</v>
      </c>
      <c r="E131" s="262" t="s">
        <v>1</v>
      </c>
      <c r="F131" s="263" t="s">
        <v>281</v>
      </c>
      <c r="G131" s="261"/>
      <c r="H131" s="264">
        <v>0.61199999999999999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0" t="s">
        <v>279</v>
      </c>
      <c r="AU131" s="270" t="s">
        <v>84</v>
      </c>
      <c r="AV131" s="13" t="s">
        <v>84</v>
      </c>
      <c r="AW131" s="13" t="s">
        <v>31</v>
      </c>
      <c r="AX131" s="13" t="s">
        <v>75</v>
      </c>
      <c r="AY131" s="270" t="s">
        <v>175</v>
      </c>
    </row>
    <row r="132" s="14" customFormat="1">
      <c r="A132" s="14"/>
      <c r="B132" s="271"/>
      <c r="C132" s="272"/>
      <c r="D132" s="234" t="s">
        <v>279</v>
      </c>
      <c r="E132" s="273" t="s">
        <v>1</v>
      </c>
      <c r="F132" s="274" t="s">
        <v>282</v>
      </c>
      <c r="G132" s="272"/>
      <c r="H132" s="275">
        <v>0.91199999999999992</v>
      </c>
      <c r="I132" s="276"/>
      <c r="J132" s="272"/>
      <c r="K132" s="272"/>
      <c r="L132" s="277"/>
      <c r="M132" s="278"/>
      <c r="N132" s="279"/>
      <c r="O132" s="279"/>
      <c r="P132" s="279"/>
      <c r="Q132" s="279"/>
      <c r="R132" s="279"/>
      <c r="S132" s="279"/>
      <c r="T132" s="28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1" t="s">
        <v>279</v>
      </c>
      <c r="AU132" s="281" t="s">
        <v>84</v>
      </c>
      <c r="AV132" s="14" t="s">
        <v>174</v>
      </c>
      <c r="AW132" s="14" t="s">
        <v>31</v>
      </c>
      <c r="AX132" s="14" t="s">
        <v>82</v>
      </c>
      <c r="AY132" s="281" t="s">
        <v>175</v>
      </c>
    </row>
    <row r="133" s="2" customFormat="1" ht="37.8" customHeight="1">
      <c r="A133" s="37"/>
      <c r="B133" s="38"/>
      <c r="C133" s="239" t="s">
        <v>84</v>
      </c>
      <c r="D133" s="239" t="s">
        <v>195</v>
      </c>
      <c r="E133" s="240" t="s">
        <v>283</v>
      </c>
      <c r="F133" s="241" t="s">
        <v>284</v>
      </c>
      <c r="G133" s="242" t="s">
        <v>275</v>
      </c>
      <c r="H133" s="243">
        <v>0.53500000000000003</v>
      </c>
      <c r="I133" s="244"/>
      <c r="J133" s="245">
        <f>ROUND(I133*H133,2)</f>
        <v>0</v>
      </c>
      <c r="K133" s="241" t="s">
        <v>276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2.45329</v>
      </c>
      <c r="R133" s="230">
        <f>Q133*H133</f>
        <v>1.31251015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277</v>
      </c>
      <c r="AT133" s="232" t="s">
        <v>195</v>
      </c>
      <c r="AU133" s="232" t="s">
        <v>84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277</v>
      </c>
      <c r="BM133" s="232" t="s">
        <v>285</v>
      </c>
    </row>
    <row r="134" s="13" customFormat="1">
      <c r="A134" s="13"/>
      <c r="B134" s="260"/>
      <c r="C134" s="261"/>
      <c r="D134" s="234" t="s">
        <v>279</v>
      </c>
      <c r="E134" s="262" t="s">
        <v>1</v>
      </c>
      <c r="F134" s="263" t="s">
        <v>286</v>
      </c>
      <c r="G134" s="261"/>
      <c r="H134" s="264">
        <v>0.16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279</v>
      </c>
      <c r="AU134" s="270" t="s">
        <v>84</v>
      </c>
      <c r="AV134" s="13" t="s">
        <v>84</v>
      </c>
      <c r="AW134" s="13" t="s">
        <v>31</v>
      </c>
      <c r="AX134" s="13" t="s">
        <v>75</v>
      </c>
      <c r="AY134" s="270" t="s">
        <v>175</v>
      </c>
    </row>
    <row r="135" s="13" customFormat="1">
      <c r="A135" s="13"/>
      <c r="B135" s="260"/>
      <c r="C135" s="261"/>
      <c r="D135" s="234" t="s">
        <v>279</v>
      </c>
      <c r="E135" s="262" t="s">
        <v>1</v>
      </c>
      <c r="F135" s="263" t="s">
        <v>287</v>
      </c>
      <c r="G135" s="261"/>
      <c r="H135" s="264">
        <v>0.375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0" t="s">
        <v>279</v>
      </c>
      <c r="AU135" s="270" t="s">
        <v>84</v>
      </c>
      <c r="AV135" s="13" t="s">
        <v>84</v>
      </c>
      <c r="AW135" s="13" t="s">
        <v>31</v>
      </c>
      <c r="AX135" s="13" t="s">
        <v>75</v>
      </c>
      <c r="AY135" s="270" t="s">
        <v>175</v>
      </c>
    </row>
    <row r="136" s="14" customFormat="1">
      <c r="A136" s="14"/>
      <c r="B136" s="271"/>
      <c r="C136" s="272"/>
      <c r="D136" s="234" t="s">
        <v>279</v>
      </c>
      <c r="E136" s="273" t="s">
        <v>1</v>
      </c>
      <c r="F136" s="274" t="s">
        <v>282</v>
      </c>
      <c r="G136" s="272"/>
      <c r="H136" s="275">
        <v>0.53500000000000003</v>
      </c>
      <c r="I136" s="276"/>
      <c r="J136" s="272"/>
      <c r="K136" s="272"/>
      <c r="L136" s="277"/>
      <c r="M136" s="278"/>
      <c r="N136" s="279"/>
      <c r="O136" s="279"/>
      <c r="P136" s="279"/>
      <c r="Q136" s="279"/>
      <c r="R136" s="279"/>
      <c r="S136" s="279"/>
      <c r="T136" s="28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1" t="s">
        <v>279</v>
      </c>
      <c r="AU136" s="281" t="s">
        <v>84</v>
      </c>
      <c r="AV136" s="14" t="s">
        <v>174</v>
      </c>
      <c r="AW136" s="14" t="s">
        <v>31</v>
      </c>
      <c r="AX136" s="14" t="s">
        <v>82</v>
      </c>
      <c r="AY136" s="281" t="s">
        <v>175</v>
      </c>
    </row>
    <row r="137" s="2" customFormat="1" ht="24.15" customHeight="1">
      <c r="A137" s="37"/>
      <c r="B137" s="38"/>
      <c r="C137" s="239" t="s">
        <v>92</v>
      </c>
      <c r="D137" s="239" t="s">
        <v>195</v>
      </c>
      <c r="E137" s="240" t="s">
        <v>288</v>
      </c>
      <c r="F137" s="241" t="s">
        <v>289</v>
      </c>
      <c r="G137" s="242" t="s">
        <v>275</v>
      </c>
      <c r="H137" s="243">
        <v>0.050000000000000003</v>
      </c>
      <c r="I137" s="244"/>
      <c r="J137" s="245">
        <f>ROUND(I137*H137,2)</f>
        <v>0</v>
      </c>
      <c r="K137" s="241" t="s">
        <v>276</v>
      </c>
      <c r="L137" s="43"/>
      <c r="M137" s="246" t="s">
        <v>1</v>
      </c>
      <c r="N137" s="247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277</v>
      </c>
      <c r="AT137" s="232" t="s">
        <v>195</v>
      </c>
      <c r="AU137" s="232" t="s">
        <v>84</v>
      </c>
      <c r="AY137" s="16" t="s">
        <v>175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277</v>
      </c>
      <c r="BM137" s="232" t="s">
        <v>290</v>
      </c>
    </row>
    <row r="138" s="2" customFormat="1">
      <c r="A138" s="37"/>
      <c r="B138" s="38"/>
      <c r="C138" s="39"/>
      <c r="D138" s="234" t="s">
        <v>186</v>
      </c>
      <c r="E138" s="39"/>
      <c r="F138" s="235" t="s">
        <v>291</v>
      </c>
      <c r="G138" s="39"/>
      <c r="H138" s="39"/>
      <c r="I138" s="236"/>
      <c r="J138" s="39"/>
      <c r="K138" s="39"/>
      <c r="L138" s="43"/>
      <c r="M138" s="237"/>
      <c r="N138" s="23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186</v>
      </c>
      <c r="AU138" s="16" t="s">
        <v>84</v>
      </c>
    </row>
    <row r="139" s="13" customFormat="1">
      <c r="A139" s="13"/>
      <c r="B139" s="260"/>
      <c r="C139" s="261"/>
      <c r="D139" s="234" t="s">
        <v>279</v>
      </c>
      <c r="E139" s="262" t="s">
        <v>1</v>
      </c>
      <c r="F139" s="263" t="s">
        <v>292</v>
      </c>
      <c r="G139" s="261"/>
      <c r="H139" s="264">
        <v>0.050000000000000003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279</v>
      </c>
      <c r="AU139" s="270" t="s">
        <v>84</v>
      </c>
      <c r="AV139" s="13" t="s">
        <v>84</v>
      </c>
      <c r="AW139" s="13" t="s">
        <v>31</v>
      </c>
      <c r="AX139" s="13" t="s">
        <v>82</v>
      </c>
      <c r="AY139" s="270" t="s">
        <v>175</v>
      </c>
    </row>
    <row r="140" s="2" customFormat="1" ht="62.7" customHeight="1">
      <c r="A140" s="37"/>
      <c r="B140" s="38"/>
      <c r="C140" s="239" t="s">
        <v>174</v>
      </c>
      <c r="D140" s="239" t="s">
        <v>195</v>
      </c>
      <c r="E140" s="240" t="s">
        <v>293</v>
      </c>
      <c r="F140" s="241" t="s">
        <v>294</v>
      </c>
      <c r="G140" s="242" t="s">
        <v>215</v>
      </c>
      <c r="H140" s="243">
        <v>60</v>
      </c>
      <c r="I140" s="244"/>
      <c r="J140" s="245">
        <f>ROUND(I140*H140,2)</f>
        <v>0</v>
      </c>
      <c r="K140" s="241" t="s">
        <v>276</v>
      </c>
      <c r="L140" s="43"/>
      <c r="M140" s="246" t="s">
        <v>1</v>
      </c>
      <c r="N140" s="247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277</v>
      </c>
      <c r="AT140" s="232" t="s">
        <v>195</v>
      </c>
      <c r="AU140" s="232" t="s">
        <v>84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277</v>
      </c>
      <c r="BM140" s="232" t="s">
        <v>295</v>
      </c>
    </row>
    <row r="141" s="2" customFormat="1" ht="37.8" customHeight="1">
      <c r="A141" s="37"/>
      <c r="B141" s="38"/>
      <c r="C141" s="239" t="s">
        <v>200</v>
      </c>
      <c r="D141" s="239" t="s">
        <v>195</v>
      </c>
      <c r="E141" s="240" t="s">
        <v>296</v>
      </c>
      <c r="F141" s="241" t="s">
        <v>297</v>
      </c>
      <c r="G141" s="242" t="s">
        <v>215</v>
      </c>
      <c r="H141" s="243">
        <v>60</v>
      </c>
      <c r="I141" s="244"/>
      <c r="J141" s="245">
        <f>ROUND(I141*H141,2)</f>
        <v>0</v>
      </c>
      <c r="K141" s="241" t="s">
        <v>276</v>
      </c>
      <c r="L141" s="43"/>
      <c r="M141" s="246" t="s">
        <v>1</v>
      </c>
      <c r="N141" s="247" t="s">
        <v>40</v>
      </c>
      <c r="O141" s="90"/>
      <c r="P141" s="230">
        <f>O141*H141</f>
        <v>0</v>
      </c>
      <c r="Q141" s="230">
        <v>9.0000000000000006E-05</v>
      </c>
      <c r="R141" s="230">
        <f>Q141*H141</f>
        <v>0.0054000000000000003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277</v>
      </c>
      <c r="AT141" s="232" t="s">
        <v>195</v>
      </c>
      <c r="AU141" s="232" t="s">
        <v>84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277</v>
      </c>
      <c r="BM141" s="232" t="s">
        <v>298</v>
      </c>
    </row>
    <row r="142" s="2" customFormat="1" ht="37.8" customHeight="1">
      <c r="A142" s="37"/>
      <c r="B142" s="38"/>
      <c r="C142" s="239" t="s">
        <v>204</v>
      </c>
      <c r="D142" s="239" t="s">
        <v>195</v>
      </c>
      <c r="E142" s="240" t="s">
        <v>299</v>
      </c>
      <c r="F142" s="241" t="s">
        <v>300</v>
      </c>
      <c r="G142" s="242" t="s">
        <v>215</v>
      </c>
      <c r="H142" s="243">
        <v>65</v>
      </c>
      <c r="I142" s="244"/>
      <c r="J142" s="245">
        <f>ROUND(I142*H142,2)</f>
        <v>0</v>
      </c>
      <c r="K142" s="241" t="s">
        <v>276</v>
      </c>
      <c r="L142" s="43"/>
      <c r="M142" s="246" t="s">
        <v>1</v>
      </c>
      <c r="N142" s="247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277</v>
      </c>
      <c r="AT142" s="232" t="s">
        <v>195</v>
      </c>
      <c r="AU142" s="232" t="s">
        <v>84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277</v>
      </c>
      <c r="BM142" s="232" t="s">
        <v>301</v>
      </c>
    </row>
    <row r="143" s="2" customFormat="1" ht="37.8" customHeight="1">
      <c r="A143" s="37"/>
      <c r="B143" s="38"/>
      <c r="C143" s="239" t="s">
        <v>212</v>
      </c>
      <c r="D143" s="239" t="s">
        <v>195</v>
      </c>
      <c r="E143" s="240" t="s">
        <v>302</v>
      </c>
      <c r="F143" s="241" t="s">
        <v>303</v>
      </c>
      <c r="G143" s="242" t="s">
        <v>215</v>
      </c>
      <c r="H143" s="243">
        <v>60</v>
      </c>
      <c r="I143" s="244"/>
      <c r="J143" s="245">
        <f>ROUND(I143*H143,2)</f>
        <v>0</v>
      </c>
      <c r="K143" s="241" t="s">
        <v>276</v>
      </c>
      <c r="L143" s="43"/>
      <c r="M143" s="246" t="s">
        <v>1</v>
      </c>
      <c r="N143" s="247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277</v>
      </c>
      <c r="AT143" s="232" t="s">
        <v>195</v>
      </c>
      <c r="AU143" s="232" t="s">
        <v>84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277</v>
      </c>
      <c r="BM143" s="232" t="s">
        <v>304</v>
      </c>
    </row>
    <row r="144" s="2" customFormat="1" ht="37.8" customHeight="1">
      <c r="A144" s="37"/>
      <c r="B144" s="38"/>
      <c r="C144" s="239" t="s">
        <v>217</v>
      </c>
      <c r="D144" s="239" t="s">
        <v>195</v>
      </c>
      <c r="E144" s="240" t="s">
        <v>305</v>
      </c>
      <c r="F144" s="241" t="s">
        <v>306</v>
      </c>
      <c r="G144" s="242" t="s">
        <v>307</v>
      </c>
      <c r="H144" s="243">
        <v>60</v>
      </c>
      <c r="I144" s="244"/>
      <c r="J144" s="245">
        <f>ROUND(I144*H144,2)</f>
        <v>0</v>
      </c>
      <c r="K144" s="241" t="s">
        <v>276</v>
      </c>
      <c r="L144" s="43"/>
      <c r="M144" s="248" t="s">
        <v>1</v>
      </c>
      <c r="N144" s="249" t="s">
        <v>40</v>
      </c>
      <c r="O144" s="250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277</v>
      </c>
      <c r="AT144" s="232" t="s">
        <v>195</v>
      </c>
      <c r="AU144" s="232" t="s">
        <v>84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277</v>
      </c>
      <c r="BM144" s="232" t="s">
        <v>308</v>
      </c>
    </row>
    <row r="145" s="2" customFormat="1" ht="6.96" customHeight="1">
      <c r="A145" s="37"/>
      <c r="B145" s="65"/>
      <c r="C145" s="66"/>
      <c r="D145" s="66"/>
      <c r="E145" s="66"/>
      <c r="F145" s="66"/>
      <c r="G145" s="66"/>
      <c r="H145" s="66"/>
      <c r="I145" s="66"/>
      <c r="J145" s="66"/>
      <c r="K145" s="66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SOFOYcE2bHVckUOxuWn6/0scYnosBe3gLxRnonSrUmKAGgrLJs6f5y7uywQ6kXyTXjrbfhByZsCBxFEkS5Frpw==" hashValue="qA3N6K09dG0w5lKE9/Y+ouN5XAf+BIn2uTGxqcud/ACS0DNEJ2cCo5c4fBagsuqsDykOJiCZT4PaHM7xvKDGFg==" algorithmName="SHA-512" password="CC35"/>
  <autoFilter ref="C125:K14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150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309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ROUND((SUM(BE125:BE127)),  2)</f>
        <v>0</v>
      </c>
      <c r="G37" s="37"/>
      <c r="H37" s="37"/>
      <c r="I37" s="164">
        <v>0.20999999999999999</v>
      </c>
      <c r="J37" s="163">
        <f>ROUND(((SUM(BE125:BE127))*I37),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ROUND((SUM(BF125:BF127)),  2)</f>
        <v>0</v>
      </c>
      <c r="G38" s="37"/>
      <c r="H38" s="37"/>
      <c r="I38" s="164">
        <v>0.14999999999999999</v>
      </c>
      <c r="J38" s="163">
        <f>ROUND(((SUM(BF125:BF127))*I38),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ROUND((SUM(BG125:BG127)),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ROUND((SUM(BH125:BH127)),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ROUND((SUM(BI125:BI127)),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150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SO1.1.3 - VON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310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150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SO1.1.3 - VON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311</v>
      </c>
      <c r="F126" s="209" t="s">
        <v>312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P127</f>
        <v>0</v>
      </c>
      <c r="Q126" s="214"/>
      <c r="R126" s="215">
        <f>R127</f>
        <v>0</v>
      </c>
      <c r="S126" s="214"/>
      <c r="T126" s="216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200</v>
      </c>
      <c r="AT126" s="218" t="s">
        <v>74</v>
      </c>
      <c r="AU126" s="218" t="s">
        <v>75</v>
      </c>
      <c r="AY126" s="217" t="s">
        <v>175</v>
      </c>
      <c r="BK126" s="219">
        <f>BK127</f>
        <v>0</v>
      </c>
    </row>
    <row r="127" s="2" customFormat="1" ht="24.15" customHeight="1">
      <c r="A127" s="37"/>
      <c r="B127" s="38"/>
      <c r="C127" s="239" t="s">
        <v>82</v>
      </c>
      <c r="D127" s="239" t="s">
        <v>195</v>
      </c>
      <c r="E127" s="240" t="s">
        <v>313</v>
      </c>
      <c r="F127" s="241" t="s">
        <v>314</v>
      </c>
      <c r="G127" s="242" t="s">
        <v>315</v>
      </c>
      <c r="H127" s="282"/>
      <c r="I127" s="244"/>
      <c r="J127" s="245">
        <f>ROUND(I127*H127,2)</f>
        <v>0</v>
      </c>
      <c r="K127" s="241" t="s">
        <v>180</v>
      </c>
      <c r="L127" s="43"/>
      <c r="M127" s="248" t="s">
        <v>1</v>
      </c>
      <c r="N127" s="249" t="s">
        <v>40</v>
      </c>
      <c r="O127" s="250"/>
      <c r="P127" s="251">
        <f>O127*H127</f>
        <v>0</v>
      </c>
      <c r="Q127" s="251">
        <v>0</v>
      </c>
      <c r="R127" s="251">
        <f>Q127*H127</f>
        <v>0</v>
      </c>
      <c r="S127" s="251">
        <v>0</v>
      </c>
      <c r="T127" s="25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174</v>
      </c>
      <c r="AT127" s="232" t="s">
        <v>195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174</v>
      </c>
      <c r="BM127" s="232" t="s">
        <v>316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rz+FohZz5S2eGaXqRGT7aVA4DXF3/26X/w4uA1XA0ZU0G2bUgYQvmmvzHy00czOZdiU0BJX76+hE8ebn3Tl3Ng==" hashValue="gHZsB5fqv+ggtxELQfairhWETBTkYmeiZhhRdaiC+jpg4mNDZ+0ZtA2rHU3Wo6ARsGV/GeqDE/NydIOAC5scEg==" algorithmName="SHA-512" password="CC3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317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318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ROUND((SUM(BE125:BE148)),  2)</f>
        <v>0</v>
      </c>
      <c r="G37" s="37"/>
      <c r="H37" s="37"/>
      <c r="I37" s="164">
        <v>0.20999999999999999</v>
      </c>
      <c r="J37" s="163">
        <f>ROUND(((SUM(BE125:BE148))*I37),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ROUND((SUM(BF125:BF148)),  2)</f>
        <v>0</v>
      </c>
      <c r="G38" s="37"/>
      <c r="H38" s="37"/>
      <c r="I38" s="164">
        <v>0.14999999999999999</v>
      </c>
      <c r="J38" s="163">
        <f>ROUND(((SUM(BF125:BF148))*I38),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ROUND((SUM(BG125:BG148)),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ROUND((SUM(BH125:BH148)),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ROUND((SUM(BI125:BI148)),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317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SO1.2.1 - elektroinstalace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158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317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SO1.2.1 - elektroinstalace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172</v>
      </c>
      <c r="F126" s="209" t="s">
        <v>173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SUM(P127:P148)</f>
        <v>0</v>
      </c>
      <c r="Q126" s="214"/>
      <c r="R126" s="215">
        <f>SUM(R127:R148)</f>
        <v>0</v>
      </c>
      <c r="S126" s="214"/>
      <c r="T126" s="216">
        <f>SUM(T127:T148)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174</v>
      </c>
      <c r="AT126" s="218" t="s">
        <v>74</v>
      </c>
      <c r="AU126" s="218" t="s">
        <v>75</v>
      </c>
      <c r="AY126" s="217" t="s">
        <v>175</v>
      </c>
      <c r="BK126" s="219">
        <f>SUM(BK127:BK148)</f>
        <v>0</v>
      </c>
    </row>
    <row r="127" s="2" customFormat="1" ht="24.15" customHeight="1">
      <c r="A127" s="37"/>
      <c r="B127" s="38"/>
      <c r="C127" s="220" t="s">
        <v>82</v>
      </c>
      <c r="D127" s="220" t="s">
        <v>176</v>
      </c>
      <c r="E127" s="221" t="s">
        <v>177</v>
      </c>
      <c r="F127" s="222" t="s">
        <v>178</v>
      </c>
      <c r="G127" s="223" t="s">
        <v>179</v>
      </c>
      <c r="H127" s="224">
        <v>1</v>
      </c>
      <c r="I127" s="225"/>
      <c r="J127" s="226">
        <f>ROUND(I127*H127,2)</f>
        <v>0</v>
      </c>
      <c r="K127" s="222" t="s">
        <v>180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181</v>
      </c>
      <c r="AT127" s="232" t="s">
        <v>176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181</v>
      </c>
      <c r="BM127" s="232" t="s">
        <v>319</v>
      </c>
    </row>
    <row r="128" s="2" customFormat="1" ht="24.15" customHeight="1">
      <c r="A128" s="37"/>
      <c r="B128" s="38"/>
      <c r="C128" s="220" t="s">
        <v>229</v>
      </c>
      <c r="D128" s="220" t="s">
        <v>176</v>
      </c>
      <c r="E128" s="221" t="s">
        <v>320</v>
      </c>
      <c r="F128" s="222" t="s">
        <v>321</v>
      </c>
      <c r="G128" s="223" t="s">
        <v>179</v>
      </c>
      <c r="H128" s="224">
        <v>2</v>
      </c>
      <c r="I128" s="225"/>
      <c r="J128" s="226">
        <f>ROUND(I128*H128,2)</f>
        <v>0</v>
      </c>
      <c r="K128" s="222" t="s">
        <v>180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181</v>
      </c>
      <c r="AT128" s="232" t="s">
        <v>176</v>
      </c>
      <c r="AU128" s="232" t="s">
        <v>82</v>
      </c>
      <c r="AY128" s="16" t="s">
        <v>175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181</v>
      </c>
      <c r="BM128" s="232" t="s">
        <v>322</v>
      </c>
    </row>
    <row r="129" s="2" customFormat="1" ht="49.05" customHeight="1">
      <c r="A129" s="37"/>
      <c r="B129" s="38"/>
      <c r="C129" s="220" t="s">
        <v>84</v>
      </c>
      <c r="D129" s="220" t="s">
        <v>176</v>
      </c>
      <c r="E129" s="221" t="s">
        <v>183</v>
      </c>
      <c r="F129" s="222" t="s">
        <v>184</v>
      </c>
      <c r="G129" s="223" t="s">
        <v>179</v>
      </c>
      <c r="H129" s="224">
        <v>14</v>
      </c>
      <c r="I129" s="225"/>
      <c r="J129" s="226">
        <f>ROUND(I129*H129,2)</f>
        <v>0</v>
      </c>
      <c r="K129" s="222" t="s">
        <v>180</v>
      </c>
      <c r="L129" s="227"/>
      <c r="M129" s="228" t="s">
        <v>1</v>
      </c>
      <c r="N129" s="229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181</v>
      </c>
      <c r="AT129" s="232" t="s">
        <v>176</v>
      </c>
      <c r="AU129" s="232" t="s">
        <v>82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181</v>
      </c>
      <c r="BM129" s="232" t="s">
        <v>323</v>
      </c>
    </row>
    <row r="130" s="2" customFormat="1">
      <c r="A130" s="37"/>
      <c r="B130" s="38"/>
      <c r="C130" s="39"/>
      <c r="D130" s="234" t="s">
        <v>186</v>
      </c>
      <c r="E130" s="39"/>
      <c r="F130" s="235" t="s">
        <v>187</v>
      </c>
      <c r="G130" s="39"/>
      <c r="H130" s="39"/>
      <c r="I130" s="236"/>
      <c r="J130" s="39"/>
      <c r="K130" s="39"/>
      <c r="L130" s="43"/>
      <c r="M130" s="237"/>
      <c r="N130" s="23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186</v>
      </c>
      <c r="AU130" s="16" t="s">
        <v>82</v>
      </c>
    </row>
    <row r="131" s="2" customFormat="1" ht="49.05" customHeight="1">
      <c r="A131" s="37"/>
      <c r="B131" s="38"/>
      <c r="C131" s="220" t="s">
        <v>92</v>
      </c>
      <c r="D131" s="220" t="s">
        <v>176</v>
      </c>
      <c r="E131" s="221" t="s">
        <v>189</v>
      </c>
      <c r="F131" s="222" t="s">
        <v>190</v>
      </c>
      <c r="G131" s="223" t="s">
        <v>179</v>
      </c>
      <c r="H131" s="224">
        <v>1</v>
      </c>
      <c r="I131" s="225"/>
      <c r="J131" s="226">
        <f>ROUND(I131*H131,2)</f>
        <v>0</v>
      </c>
      <c r="K131" s="222" t="s">
        <v>180</v>
      </c>
      <c r="L131" s="227"/>
      <c r="M131" s="228" t="s">
        <v>1</v>
      </c>
      <c r="N131" s="229" t="s">
        <v>40</v>
      </c>
      <c r="O131" s="90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181</v>
      </c>
      <c r="AT131" s="232" t="s">
        <v>176</v>
      </c>
      <c r="AU131" s="232" t="s">
        <v>82</v>
      </c>
      <c r="AY131" s="16" t="s">
        <v>175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181</v>
      </c>
      <c r="BM131" s="232" t="s">
        <v>324</v>
      </c>
    </row>
    <row r="132" s="2" customFormat="1" ht="24.15" customHeight="1">
      <c r="A132" s="37"/>
      <c r="B132" s="38"/>
      <c r="C132" s="220" t="s">
        <v>174</v>
      </c>
      <c r="D132" s="220" t="s">
        <v>176</v>
      </c>
      <c r="E132" s="221" t="s">
        <v>192</v>
      </c>
      <c r="F132" s="222" t="s">
        <v>193</v>
      </c>
      <c r="G132" s="223" t="s">
        <v>179</v>
      </c>
      <c r="H132" s="224">
        <v>3</v>
      </c>
      <c r="I132" s="225"/>
      <c r="J132" s="226">
        <f>ROUND(I132*H132,2)</f>
        <v>0</v>
      </c>
      <c r="K132" s="222" t="s">
        <v>180</v>
      </c>
      <c r="L132" s="227"/>
      <c r="M132" s="228" t="s">
        <v>1</v>
      </c>
      <c r="N132" s="229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181</v>
      </c>
      <c r="AT132" s="232" t="s">
        <v>176</v>
      </c>
      <c r="AU132" s="232" t="s">
        <v>82</v>
      </c>
      <c r="AY132" s="16" t="s">
        <v>175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181</v>
      </c>
      <c r="BM132" s="232" t="s">
        <v>325</v>
      </c>
    </row>
    <row r="133" s="2" customFormat="1" ht="62.7" customHeight="1">
      <c r="A133" s="37"/>
      <c r="B133" s="38"/>
      <c r="C133" s="239" t="s">
        <v>200</v>
      </c>
      <c r="D133" s="239" t="s">
        <v>195</v>
      </c>
      <c r="E133" s="240" t="s">
        <v>196</v>
      </c>
      <c r="F133" s="241" t="s">
        <v>197</v>
      </c>
      <c r="G133" s="242" t="s">
        <v>179</v>
      </c>
      <c r="H133" s="243">
        <v>3</v>
      </c>
      <c r="I133" s="244"/>
      <c r="J133" s="245">
        <f>ROUND(I133*H133,2)</f>
        <v>0</v>
      </c>
      <c r="K133" s="241" t="s">
        <v>180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198</v>
      </c>
      <c r="AT133" s="232" t="s">
        <v>195</v>
      </c>
      <c r="AU133" s="232" t="s">
        <v>82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198</v>
      </c>
      <c r="BM133" s="232" t="s">
        <v>326</v>
      </c>
    </row>
    <row r="134" s="2" customFormat="1" ht="37.8" customHeight="1">
      <c r="A134" s="37"/>
      <c r="B134" s="38"/>
      <c r="C134" s="239" t="s">
        <v>204</v>
      </c>
      <c r="D134" s="239" t="s">
        <v>195</v>
      </c>
      <c r="E134" s="240" t="s">
        <v>201</v>
      </c>
      <c r="F134" s="241" t="s">
        <v>202</v>
      </c>
      <c r="G134" s="242" t="s">
        <v>179</v>
      </c>
      <c r="H134" s="243">
        <v>15</v>
      </c>
      <c r="I134" s="244"/>
      <c r="J134" s="245">
        <f>ROUND(I134*H134,2)</f>
        <v>0</v>
      </c>
      <c r="K134" s="241" t="s">
        <v>180</v>
      </c>
      <c r="L134" s="43"/>
      <c r="M134" s="246" t="s">
        <v>1</v>
      </c>
      <c r="N134" s="247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198</v>
      </c>
      <c r="AT134" s="232" t="s">
        <v>195</v>
      </c>
      <c r="AU134" s="232" t="s">
        <v>82</v>
      </c>
      <c r="AY134" s="16" t="s">
        <v>175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198</v>
      </c>
      <c r="BM134" s="232" t="s">
        <v>327</v>
      </c>
    </row>
    <row r="135" s="2" customFormat="1" ht="24.15" customHeight="1">
      <c r="A135" s="37"/>
      <c r="B135" s="38"/>
      <c r="C135" s="239" t="s">
        <v>212</v>
      </c>
      <c r="D135" s="239" t="s">
        <v>195</v>
      </c>
      <c r="E135" s="240" t="s">
        <v>205</v>
      </c>
      <c r="F135" s="241" t="s">
        <v>206</v>
      </c>
      <c r="G135" s="242" t="s">
        <v>179</v>
      </c>
      <c r="H135" s="243">
        <v>2</v>
      </c>
      <c r="I135" s="244"/>
      <c r="J135" s="245">
        <f>ROUND(I135*H135,2)</f>
        <v>0</v>
      </c>
      <c r="K135" s="241" t="s">
        <v>180</v>
      </c>
      <c r="L135" s="43"/>
      <c r="M135" s="246" t="s">
        <v>1</v>
      </c>
      <c r="N135" s="247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198</v>
      </c>
      <c r="AT135" s="232" t="s">
        <v>195</v>
      </c>
      <c r="AU135" s="232" t="s">
        <v>82</v>
      </c>
      <c r="AY135" s="16" t="s">
        <v>175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198</v>
      </c>
      <c r="BM135" s="232" t="s">
        <v>328</v>
      </c>
    </row>
    <row r="136" s="2" customFormat="1" ht="24.15" customHeight="1">
      <c r="A136" s="37"/>
      <c r="B136" s="38"/>
      <c r="C136" s="239" t="s">
        <v>217</v>
      </c>
      <c r="D136" s="239" t="s">
        <v>195</v>
      </c>
      <c r="E136" s="240" t="s">
        <v>209</v>
      </c>
      <c r="F136" s="241" t="s">
        <v>210</v>
      </c>
      <c r="G136" s="242" t="s">
        <v>179</v>
      </c>
      <c r="H136" s="243">
        <v>10</v>
      </c>
      <c r="I136" s="244"/>
      <c r="J136" s="245">
        <f>ROUND(I136*H136,2)</f>
        <v>0</v>
      </c>
      <c r="K136" s="241" t="s">
        <v>180</v>
      </c>
      <c r="L136" s="43"/>
      <c r="M136" s="246" t="s">
        <v>1</v>
      </c>
      <c r="N136" s="247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198</v>
      </c>
      <c r="AT136" s="232" t="s">
        <v>195</v>
      </c>
      <c r="AU136" s="232" t="s">
        <v>82</v>
      </c>
      <c r="AY136" s="16" t="s">
        <v>175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198</v>
      </c>
      <c r="BM136" s="232" t="s">
        <v>329</v>
      </c>
    </row>
    <row r="137" s="2" customFormat="1" ht="24.15" customHeight="1">
      <c r="A137" s="37"/>
      <c r="B137" s="38"/>
      <c r="C137" s="220" t="s">
        <v>221</v>
      </c>
      <c r="D137" s="220" t="s">
        <v>176</v>
      </c>
      <c r="E137" s="221" t="s">
        <v>213</v>
      </c>
      <c r="F137" s="222" t="s">
        <v>214</v>
      </c>
      <c r="G137" s="223" t="s">
        <v>215</v>
      </c>
      <c r="H137" s="224">
        <v>190</v>
      </c>
      <c r="I137" s="225"/>
      <c r="J137" s="226">
        <f>ROUND(I137*H137,2)</f>
        <v>0</v>
      </c>
      <c r="K137" s="222" t="s">
        <v>180</v>
      </c>
      <c r="L137" s="227"/>
      <c r="M137" s="228" t="s">
        <v>1</v>
      </c>
      <c r="N137" s="229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181</v>
      </c>
      <c r="AT137" s="232" t="s">
        <v>176</v>
      </c>
      <c r="AU137" s="232" t="s">
        <v>82</v>
      </c>
      <c r="AY137" s="16" t="s">
        <v>175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181</v>
      </c>
      <c r="BM137" s="232" t="s">
        <v>330</v>
      </c>
    </row>
    <row r="138" s="2" customFormat="1" ht="24.15" customHeight="1">
      <c r="A138" s="37"/>
      <c r="B138" s="38"/>
      <c r="C138" s="220" t="s">
        <v>225</v>
      </c>
      <c r="D138" s="220" t="s">
        <v>176</v>
      </c>
      <c r="E138" s="221" t="s">
        <v>218</v>
      </c>
      <c r="F138" s="222" t="s">
        <v>219</v>
      </c>
      <c r="G138" s="223" t="s">
        <v>215</v>
      </c>
      <c r="H138" s="224">
        <v>120</v>
      </c>
      <c r="I138" s="225"/>
      <c r="J138" s="226">
        <f>ROUND(I138*H138,2)</f>
        <v>0</v>
      </c>
      <c r="K138" s="222" t="s">
        <v>180</v>
      </c>
      <c r="L138" s="227"/>
      <c r="M138" s="228" t="s">
        <v>1</v>
      </c>
      <c r="N138" s="229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181</v>
      </c>
      <c r="AT138" s="232" t="s">
        <v>176</v>
      </c>
      <c r="AU138" s="232" t="s">
        <v>82</v>
      </c>
      <c r="AY138" s="16" t="s">
        <v>175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181</v>
      </c>
      <c r="BM138" s="232" t="s">
        <v>331</v>
      </c>
    </row>
    <row r="139" s="2" customFormat="1" ht="24.15" customHeight="1">
      <c r="A139" s="37"/>
      <c r="B139" s="38"/>
      <c r="C139" s="239" t="s">
        <v>233</v>
      </c>
      <c r="D139" s="239" t="s">
        <v>195</v>
      </c>
      <c r="E139" s="240" t="s">
        <v>222</v>
      </c>
      <c r="F139" s="241" t="s">
        <v>223</v>
      </c>
      <c r="G139" s="242" t="s">
        <v>215</v>
      </c>
      <c r="H139" s="243">
        <v>190</v>
      </c>
      <c r="I139" s="244"/>
      <c r="J139" s="245">
        <f>ROUND(I139*H139,2)</f>
        <v>0</v>
      </c>
      <c r="K139" s="241" t="s">
        <v>180</v>
      </c>
      <c r="L139" s="43"/>
      <c r="M139" s="246" t="s">
        <v>1</v>
      </c>
      <c r="N139" s="247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198</v>
      </c>
      <c r="AT139" s="232" t="s">
        <v>195</v>
      </c>
      <c r="AU139" s="232" t="s">
        <v>82</v>
      </c>
      <c r="AY139" s="16" t="s">
        <v>175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198</v>
      </c>
      <c r="BM139" s="232" t="s">
        <v>332</v>
      </c>
    </row>
    <row r="140" s="2" customFormat="1" ht="76.35" customHeight="1">
      <c r="A140" s="37"/>
      <c r="B140" s="38"/>
      <c r="C140" s="239" t="s">
        <v>237</v>
      </c>
      <c r="D140" s="239" t="s">
        <v>195</v>
      </c>
      <c r="E140" s="240" t="s">
        <v>226</v>
      </c>
      <c r="F140" s="241" t="s">
        <v>227</v>
      </c>
      <c r="G140" s="242" t="s">
        <v>179</v>
      </c>
      <c r="H140" s="243">
        <v>10</v>
      </c>
      <c r="I140" s="244"/>
      <c r="J140" s="245">
        <f>ROUND(I140*H140,2)</f>
        <v>0</v>
      </c>
      <c r="K140" s="241" t="s">
        <v>180</v>
      </c>
      <c r="L140" s="43"/>
      <c r="M140" s="246" t="s">
        <v>1</v>
      </c>
      <c r="N140" s="247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198</v>
      </c>
      <c r="AT140" s="232" t="s">
        <v>195</v>
      </c>
      <c r="AU140" s="232" t="s">
        <v>82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198</v>
      </c>
      <c r="BM140" s="232" t="s">
        <v>333</v>
      </c>
    </row>
    <row r="141" s="2" customFormat="1" ht="24.15" customHeight="1">
      <c r="A141" s="37"/>
      <c r="B141" s="38"/>
      <c r="C141" s="220" t="s">
        <v>244</v>
      </c>
      <c r="D141" s="220" t="s">
        <v>176</v>
      </c>
      <c r="E141" s="221" t="s">
        <v>230</v>
      </c>
      <c r="F141" s="222" t="s">
        <v>231</v>
      </c>
      <c r="G141" s="223" t="s">
        <v>179</v>
      </c>
      <c r="H141" s="224">
        <v>15</v>
      </c>
      <c r="I141" s="225"/>
      <c r="J141" s="226">
        <f>ROUND(I141*H141,2)</f>
        <v>0</v>
      </c>
      <c r="K141" s="222" t="s">
        <v>180</v>
      </c>
      <c r="L141" s="227"/>
      <c r="M141" s="228" t="s">
        <v>1</v>
      </c>
      <c r="N141" s="229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181</v>
      </c>
      <c r="AT141" s="232" t="s">
        <v>176</v>
      </c>
      <c r="AU141" s="232" t="s">
        <v>82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181</v>
      </c>
      <c r="BM141" s="232" t="s">
        <v>334</v>
      </c>
    </row>
    <row r="142" s="2" customFormat="1" ht="24.15" customHeight="1">
      <c r="A142" s="37"/>
      <c r="B142" s="38"/>
      <c r="C142" s="220" t="s">
        <v>248</v>
      </c>
      <c r="D142" s="220" t="s">
        <v>176</v>
      </c>
      <c r="E142" s="221" t="s">
        <v>234</v>
      </c>
      <c r="F142" s="222" t="s">
        <v>235</v>
      </c>
      <c r="G142" s="223" t="s">
        <v>215</v>
      </c>
      <c r="H142" s="224">
        <v>30</v>
      </c>
      <c r="I142" s="225"/>
      <c r="J142" s="226">
        <f>ROUND(I142*H142,2)</f>
        <v>0</v>
      </c>
      <c r="K142" s="222" t="s">
        <v>180</v>
      </c>
      <c r="L142" s="227"/>
      <c r="M142" s="228" t="s">
        <v>1</v>
      </c>
      <c r="N142" s="229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181</v>
      </c>
      <c r="AT142" s="232" t="s">
        <v>176</v>
      </c>
      <c r="AU142" s="232" t="s">
        <v>82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181</v>
      </c>
      <c r="BM142" s="232" t="s">
        <v>335</v>
      </c>
    </row>
    <row r="143" s="2" customFormat="1" ht="24.15" customHeight="1">
      <c r="A143" s="37"/>
      <c r="B143" s="38"/>
      <c r="C143" s="220" t="s">
        <v>8</v>
      </c>
      <c r="D143" s="220" t="s">
        <v>176</v>
      </c>
      <c r="E143" s="221" t="s">
        <v>238</v>
      </c>
      <c r="F143" s="222" t="s">
        <v>239</v>
      </c>
      <c r="G143" s="223" t="s">
        <v>179</v>
      </c>
      <c r="H143" s="224">
        <v>15</v>
      </c>
      <c r="I143" s="225"/>
      <c r="J143" s="226">
        <f>ROUND(I143*H143,2)</f>
        <v>0</v>
      </c>
      <c r="K143" s="222" t="s">
        <v>180</v>
      </c>
      <c r="L143" s="227"/>
      <c r="M143" s="228" t="s">
        <v>1</v>
      </c>
      <c r="N143" s="229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181</v>
      </c>
      <c r="AT143" s="232" t="s">
        <v>176</v>
      </c>
      <c r="AU143" s="232" t="s">
        <v>82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181</v>
      </c>
      <c r="BM143" s="232" t="s">
        <v>336</v>
      </c>
    </row>
    <row r="144" s="2" customFormat="1" ht="49.05" customHeight="1">
      <c r="A144" s="37"/>
      <c r="B144" s="38"/>
      <c r="C144" s="239" t="s">
        <v>255</v>
      </c>
      <c r="D144" s="239" t="s">
        <v>195</v>
      </c>
      <c r="E144" s="240" t="s">
        <v>241</v>
      </c>
      <c r="F144" s="241" t="s">
        <v>242</v>
      </c>
      <c r="G144" s="242" t="s">
        <v>179</v>
      </c>
      <c r="H144" s="243">
        <v>15</v>
      </c>
      <c r="I144" s="244"/>
      <c r="J144" s="245">
        <f>ROUND(I144*H144,2)</f>
        <v>0</v>
      </c>
      <c r="K144" s="241" t="s">
        <v>180</v>
      </c>
      <c r="L144" s="43"/>
      <c r="M144" s="246" t="s">
        <v>1</v>
      </c>
      <c r="N144" s="247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198</v>
      </c>
      <c r="AT144" s="232" t="s">
        <v>195</v>
      </c>
      <c r="AU144" s="232" t="s">
        <v>82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198</v>
      </c>
      <c r="BM144" s="232" t="s">
        <v>337</v>
      </c>
    </row>
    <row r="145" s="2" customFormat="1" ht="76.35" customHeight="1">
      <c r="A145" s="37"/>
      <c r="B145" s="38"/>
      <c r="C145" s="239" t="s">
        <v>263</v>
      </c>
      <c r="D145" s="239" t="s">
        <v>195</v>
      </c>
      <c r="E145" s="240" t="s">
        <v>245</v>
      </c>
      <c r="F145" s="241" t="s">
        <v>246</v>
      </c>
      <c r="G145" s="242" t="s">
        <v>215</v>
      </c>
      <c r="H145" s="243">
        <v>30</v>
      </c>
      <c r="I145" s="244"/>
      <c r="J145" s="245">
        <f>ROUND(I145*H145,2)</f>
        <v>0</v>
      </c>
      <c r="K145" s="241" t="s">
        <v>180</v>
      </c>
      <c r="L145" s="43"/>
      <c r="M145" s="246" t="s">
        <v>1</v>
      </c>
      <c r="N145" s="247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198</v>
      </c>
      <c r="AT145" s="232" t="s">
        <v>195</v>
      </c>
      <c r="AU145" s="232" t="s">
        <v>82</v>
      </c>
      <c r="AY145" s="16" t="s">
        <v>175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198</v>
      </c>
      <c r="BM145" s="232" t="s">
        <v>338</v>
      </c>
    </row>
    <row r="146" s="2" customFormat="1" ht="24.15" customHeight="1">
      <c r="A146" s="37"/>
      <c r="B146" s="38"/>
      <c r="C146" s="239" t="s">
        <v>188</v>
      </c>
      <c r="D146" s="239" t="s">
        <v>195</v>
      </c>
      <c r="E146" s="240" t="s">
        <v>249</v>
      </c>
      <c r="F146" s="241" t="s">
        <v>250</v>
      </c>
      <c r="G146" s="242" t="s">
        <v>179</v>
      </c>
      <c r="H146" s="243">
        <v>15</v>
      </c>
      <c r="I146" s="244"/>
      <c r="J146" s="245">
        <f>ROUND(I146*H146,2)</f>
        <v>0</v>
      </c>
      <c r="K146" s="241" t="s">
        <v>180</v>
      </c>
      <c r="L146" s="43"/>
      <c r="M146" s="246" t="s">
        <v>1</v>
      </c>
      <c r="N146" s="247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198</v>
      </c>
      <c r="AT146" s="232" t="s">
        <v>195</v>
      </c>
      <c r="AU146" s="232" t="s">
        <v>82</v>
      </c>
      <c r="AY146" s="16" t="s">
        <v>175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198</v>
      </c>
      <c r="BM146" s="232" t="s">
        <v>339</v>
      </c>
    </row>
    <row r="147" s="2" customFormat="1" ht="49.05" customHeight="1">
      <c r="A147" s="37"/>
      <c r="B147" s="38"/>
      <c r="C147" s="239" t="s">
        <v>7</v>
      </c>
      <c r="D147" s="239" t="s">
        <v>195</v>
      </c>
      <c r="E147" s="240" t="s">
        <v>260</v>
      </c>
      <c r="F147" s="241" t="s">
        <v>261</v>
      </c>
      <c r="G147" s="242" t="s">
        <v>179</v>
      </c>
      <c r="H147" s="243">
        <v>10</v>
      </c>
      <c r="I147" s="244"/>
      <c r="J147" s="245">
        <f>ROUND(I147*H147,2)</f>
        <v>0</v>
      </c>
      <c r="K147" s="241" t="s">
        <v>180</v>
      </c>
      <c r="L147" s="43"/>
      <c r="M147" s="246" t="s">
        <v>1</v>
      </c>
      <c r="N147" s="247" t="s">
        <v>40</v>
      </c>
      <c r="O147" s="90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198</v>
      </c>
      <c r="AT147" s="232" t="s">
        <v>195</v>
      </c>
      <c r="AU147" s="232" t="s">
        <v>82</v>
      </c>
      <c r="AY147" s="16" t="s">
        <v>175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82</v>
      </c>
      <c r="BK147" s="233">
        <f>ROUND(I147*H147,2)</f>
        <v>0</v>
      </c>
      <c r="BL147" s="16" t="s">
        <v>198</v>
      </c>
      <c r="BM147" s="232" t="s">
        <v>340</v>
      </c>
    </row>
    <row r="148" s="2" customFormat="1" ht="101.25" customHeight="1">
      <c r="A148" s="37"/>
      <c r="B148" s="38"/>
      <c r="C148" s="239" t="s">
        <v>208</v>
      </c>
      <c r="D148" s="239" t="s">
        <v>195</v>
      </c>
      <c r="E148" s="240" t="s">
        <v>264</v>
      </c>
      <c r="F148" s="241" t="s">
        <v>265</v>
      </c>
      <c r="G148" s="242" t="s">
        <v>179</v>
      </c>
      <c r="H148" s="243">
        <v>1</v>
      </c>
      <c r="I148" s="244"/>
      <c r="J148" s="245">
        <f>ROUND(I148*H148,2)</f>
        <v>0</v>
      </c>
      <c r="K148" s="241" t="s">
        <v>180</v>
      </c>
      <c r="L148" s="43"/>
      <c r="M148" s="248" t="s">
        <v>1</v>
      </c>
      <c r="N148" s="249" t="s">
        <v>40</v>
      </c>
      <c r="O148" s="250"/>
      <c r="P148" s="251">
        <f>O148*H148</f>
        <v>0</v>
      </c>
      <c r="Q148" s="251">
        <v>0</v>
      </c>
      <c r="R148" s="251">
        <f>Q148*H148</f>
        <v>0</v>
      </c>
      <c r="S148" s="251">
        <v>0</v>
      </c>
      <c r="T148" s="25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2" t="s">
        <v>198</v>
      </c>
      <c r="AT148" s="232" t="s">
        <v>195</v>
      </c>
      <c r="AU148" s="232" t="s">
        <v>82</v>
      </c>
      <c r="AY148" s="16" t="s">
        <v>175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6" t="s">
        <v>82</v>
      </c>
      <c r="BK148" s="233">
        <f>ROUND(I148*H148,2)</f>
        <v>0</v>
      </c>
      <c r="BL148" s="16" t="s">
        <v>198</v>
      </c>
      <c r="BM148" s="232" t="s">
        <v>341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D4awoaOdRbhMmKpGQvscFRVrZ9Peb8kPDeBjMhI8RFtqkEQd++U0/21Z5TznQDwEKUyAg2uZ/t2+TL2CFJgNFw==" hashValue="wdmDgG2fYIIlhRXtSlprjSrGp80hz6wwlTqcD0W3ueKkn9nJ6bblVuoHFmZxNkTx32jOwLHMjE554j/GWUGgBQ==" algorithmName="SHA-512" password="CC35"/>
  <autoFilter ref="C124:K14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317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342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ROUND(J126,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ROUND((SUM(BE126:BE144)),  2)</f>
        <v>0</v>
      </c>
      <c r="G37" s="37"/>
      <c r="H37" s="37"/>
      <c r="I37" s="164">
        <v>0.20999999999999999</v>
      </c>
      <c r="J37" s="163">
        <f>ROUND(((SUM(BE126:BE144))*I37),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ROUND((SUM(BF126:BF144)),  2)</f>
        <v>0</v>
      </c>
      <c r="G38" s="37"/>
      <c r="H38" s="37"/>
      <c r="I38" s="164">
        <v>0.14999999999999999</v>
      </c>
      <c r="J38" s="163">
        <f>ROUND(((SUM(BF126:BF144))*I38),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ROUND((SUM(BG126:BG144)),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ROUND((SUM(BH126:BH144)),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ROUND((SUM(BI126:BI144)),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317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SO1.2.2 - zemní práce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J126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268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3"/>
      <c r="C102" s="131"/>
      <c r="D102" s="254" t="s">
        <v>269</v>
      </c>
      <c r="E102" s="255"/>
      <c r="F102" s="255"/>
      <c r="G102" s="255"/>
      <c r="H102" s="255"/>
      <c r="I102" s="255"/>
      <c r="J102" s="256">
        <f>J128</f>
        <v>0</v>
      </c>
      <c r="K102" s="131"/>
      <c r="L102" s="257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/>
    <row r="106" hidden="1"/>
    <row r="107" hidden="1"/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159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3" t="str">
        <f>E7</f>
        <v>Opravy zastávek na trati Ústí-Bílina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147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1" customFormat="1" ht="16.5" customHeight="1">
      <c r="B114" s="20"/>
      <c r="C114" s="21"/>
      <c r="D114" s="21"/>
      <c r="E114" s="183" t="s">
        <v>148</v>
      </c>
      <c r="F114" s="21"/>
      <c r="G114" s="21"/>
      <c r="H114" s="21"/>
      <c r="I114" s="21"/>
      <c r="J114" s="21"/>
      <c r="K114" s="21"/>
      <c r="L114" s="19"/>
    </row>
    <row r="115" s="1" customFormat="1" ht="12" customHeight="1">
      <c r="B115" s="20"/>
      <c r="C115" s="31" t="s">
        <v>149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4" t="s">
        <v>317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151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E13</f>
        <v>SO1.2.2 - zemní práce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F16</f>
        <v xml:space="preserve"> </v>
      </c>
      <c r="G120" s="39"/>
      <c r="H120" s="39"/>
      <c r="I120" s="31" t="s">
        <v>22</v>
      </c>
      <c r="J120" s="78" t="str">
        <f>IF(J16="","",J16)</f>
        <v>24. 8. 2020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E19</f>
        <v xml:space="preserve"> </v>
      </c>
      <c r="G122" s="39"/>
      <c r="H122" s="39"/>
      <c r="I122" s="31" t="s">
        <v>30</v>
      </c>
      <c r="J122" s="35" t="str">
        <f>E25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IF(E22="","",E22)</f>
        <v>Vyplň údaj</v>
      </c>
      <c r="G123" s="39"/>
      <c r="H123" s="39"/>
      <c r="I123" s="31" t="s">
        <v>32</v>
      </c>
      <c r="J123" s="35" t="str">
        <f>E28</f>
        <v>Jilich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5"/>
      <c r="B125" s="196"/>
      <c r="C125" s="197" t="s">
        <v>160</v>
      </c>
      <c r="D125" s="198" t="s">
        <v>60</v>
      </c>
      <c r="E125" s="198" t="s">
        <v>56</v>
      </c>
      <c r="F125" s="198" t="s">
        <v>57</v>
      </c>
      <c r="G125" s="198" t="s">
        <v>161</v>
      </c>
      <c r="H125" s="198" t="s">
        <v>162</v>
      </c>
      <c r="I125" s="198" t="s">
        <v>163</v>
      </c>
      <c r="J125" s="198" t="s">
        <v>155</v>
      </c>
      <c r="K125" s="199" t="s">
        <v>164</v>
      </c>
      <c r="L125" s="200"/>
      <c r="M125" s="99" t="s">
        <v>1</v>
      </c>
      <c r="N125" s="100" t="s">
        <v>39</v>
      </c>
      <c r="O125" s="100" t="s">
        <v>165</v>
      </c>
      <c r="P125" s="100" t="s">
        <v>166</v>
      </c>
      <c r="Q125" s="100" t="s">
        <v>167</v>
      </c>
      <c r="R125" s="100" t="s">
        <v>168</v>
      </c>
      <c r="S125" s="100" t="s">
        <v>169</v>
      </c>
      <c r="T125" s="101" t="s">
        <v>170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7"/>
      <c r="B126" s="38"/>
      <c r="C126" s="106" t="s">
        <v>171</v>
      </c>
      <c r="D126" s="39"/>
      <c r="E126" s="39"/>
      <c r="F126" s="39"/>
      <c r="G126" s="39"/>
      <c r="H126" s="39"/>
      <c r="I126" s="39"/>
      <c r="J126" s="201">
        <f>BK126</f>
        <v>0</v>
      </c>
      <c r="K126" s="39"/>
      <c r="L126" s="43"/>
      <c r="M126" s="102"/>
      <c r="N126" s="202"/>
      <c r="O126" s="103"/>
      <c r="P126" s="203">
        <f>P127</f>
        <v>0</v>
      </c>
      <c r="Q126" s="103"/>
      <c r="R126" s="203">
        <f>R127</f>
        <v>2.4990893499999998</v>
      </c>
      <c r="S126" s="103"/>
      <c r="T126" s="204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74</v>
      </c>
      <c r="AU126" s="16" t="s">
        <v>157</v>
      </c>
      <c r="BK126" s="205">
        <f>BK127</f>
        <v>0</v>
      </c>
    </row>
    <row r="127" s="11" customFormat="1" ht="25.92" customHeight="1">
      <c r="A127" s="11"/>
      <c r="B127" s="206"/>
      <c r="C127" s="207"/>
      <c r="D127" s="208" t="s">
        <v>74</v>
      </c>
      <c r="E127" s="209" t="s">
        <v>176</v>
      </c>
      <c r="F127" s="209" t="s">
        <v>270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</f>
        <v>0</v>
      </c>
      <c r="Q127" s="214"/>
      <c r="R127" s="215">
        <f>R128</f>
        <v>2.4990893499999998</v>
      </c>
      <c r="S127" s="214"/>
      <c r="T127" s="216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92</v>
      </c>
      <c r="AT127" s="218" t="s">
        <v>74</v>
      </c>
      <c r="AU127" s="218" t="s">
        <v>75</v>
      </c>
      <c r="AY127" s="217" t="s">
        <v>175</v>
      </c>
      <c r="BK127" s="219">
        <f>BK128</f>
        <v>0</v>
      </c>
    </row>
    <row r="128" s="11" customFormat="1" ht="22.8" customHeight="1">
      <c r="A128" s="11"/>
      <c r="B128" s="206"/>
      <c r="C128" s="207"/>
      <c r="D128" s="208" t="s">
        <v>74</v>
      </c>
      <c r="E128" s="258" t="s">
        <v>271</v>
      </c>
      <c r="F128" s="258" t="s">
        <v>272</v>
      </c>
      <c r="G128" s="207"/>
      <c r="H128" s="207"/>
      <c r="I128" s="210"/>
      <c r="J128" s="259">
        <f>BK128</f>
        <v>0</v>
      </c>
      <c r="K128" s="207"/>
      <c r="L128" s="212"/>
      <c r="M128" s="213"/>
      <c r="N128" s="214"/>
      <c r="O128" s="214"/>
      <c r="P128" s="215">
        <f>SUM(P129:P144)</f>
        <v>0</v>
      </c>
      <c r="Q128" s="214"/>
      <c r="R128" s="215">
        <f>SUM(R129:R144)</f>
        <v>2.4990893499999998</v>
      </c>
      <c r="S128" s="214"/>
      <c r="T128" s="216">
        <f>SUM(T129:T144)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92</v>
      </c>
      <c r="AT128" s="218" t="s">
        <v>74</v>
      </c>
      <c r="AU128" s="218" t="s">
        <v>82</v>
      </c>
      <c r="AY128" s="217" t="s">
        <v>175</v>
      </c>
      <c r="BK128" s="219">
        <f>SUM(BK129:BK144)</f>
        <v>0</v>
      </c>
    </row>
    <row r="129" s="2" customFormat="1" ht="37.8" customHeight="1">
      <c r="A129" s="37"/>
      <c r="B129" s="38"/>
      <c r="C129" s="239" t="s">
        <v>82</v>
      </c>
      <c r="D129" s="239" t="s">
        <v>195</v>
      </c>
      <c r="E129" s="240" t="s">
        <v>273</v>
      </c>
      <c r="F129" s="241" t="s">
        <v>274</v>
      </c>
      <c r="G129" s="242" t="s">
        <v>275</v>
      </c>
      <c r="H129" s="243">
        <v>1.8120000000000001</v>
      </c>
      <c r="I129" s="244"/>
      <c r="J129" s="245">
        <f>ROUND(I129*H129,2)</f>
        <v>0</v>
      </c>
      <c r="K129" s="241" t="s">
        <v>276</v>
      </c>
      <c r="L129" s="43"/>
      <c r="M129" s="246" t="s">
        <v>1</v>
      </c>
      <c r="N129" s="247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277</v>
      </c>
      <c r="AT129" s="232" t="s">
        <v>195</v>
      </c>
      <c r="AU129" s="232" t="s">
        <v>84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277</v>
      </c>
      <c r="BM129" s="232" t="s">
        <v>343</v>
      </c>
    </row>
    <row r="130" s="13" customFormat="1">
      <c r="A130" s="13"/>
      <c r="B130" s="260"/>
      <c r="C130" s="261"/>
      <c r="D130" s="234" t="s">
        <v>279</v>
      </c>
      <c r="E130" s="262" t="s">
        <v>1</v>
      </c>
      <c r="F130" s="263" t="s">
        <v>344</v>
      </c>
      <c r="G130" s="261"/>
      <c r="H130" s="264">
        <v>1.2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279</v>
      </c>
      <c r="AU130" s="270" t="s">
        <v>84</v>
      </c>
      <c r="AV130" s="13" t="s">
        <v>84</v>
      </c>
      <c r="AW130" s="13" t="s">
        <v>31</v>
      </c>
      <c r="AX130" s="13" t="s">
        <v>75</v>
      </c>
      <c r="AY130" s="270" t="s">
        <v>175</v>
      </c>
    </row>
    <row r="131" s="13" customFormat="1">
      <c r="A131" s="13"/>
      <c r="B131" s="260"/>
      <c r="C131" s="261"/>
      <c r="D131" s="234" t="s">
        <v>279</v>
      </c>
      <c r="E131" s="262" t="s">
        <v>1</v>
      </c>
      <c r="F131" s="263" t="s">
        <v>281</v>
      </c>
      <c r="G131" s="261"/>
      <c r="H131" s="264">
        <v>0.61199999999999999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0" t="s">
        <v>279</v>
      </c>
      <c r="AU131" s="270" t="s">
        <v>84</v>
      </c>
      <c r="AV131" s="13" t="s">
        <v>84</v>
      </c>
      <c r="AW131" s="13" t="s">
        <v>31</v>
      </c>
      <c r="AX131" s="13" t="s">
        <v>75</v>
      </c>
      <c r="AY131" s="270" t="s">
        <v>175</v>
      </c>
    </row>
    <row r="132" s="14" customFormat="1">
      <c r="A132" s="14"/>
      <c r="B132" s="271"/>
      <c r="C132" s="272"/>
      <c r="D132" s="234" t="s">
        <v>279</v>
      </c>
      <c r="E132" s="273" t="s">
        <v>1</v>
      </c>
      <c r="F132" s="274" t="s">
        <v>282</v>
      </c>
      <c r="G132" s="272"/>
      <c r="H132" s="275">
        <v>1.8119999999999998</v>
      </c>
      <c r="I132" s="276"/>
      <c r="J132" s="272"/>
      <c r="K132" s="272"/>
      <c r="L132" s="277"/>
      <c r="M132" s="278"/>
      <c r="N132" s="279"/>
      <c r="O132" s="279"/>
      <c r="P132" s="279"/>
      <c r="Q132" s="279"/>
      <c r="R132" s="279"/>
      <c r="S132" s="279"/>
      <c r="T132" s="28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1" t="s">
        <v>279</v>
      </c>
      <c r="AU132" s="281" t="s">
        <v>84</v>
      </c>
      <c r="AV132" s="14" t="s">
        <v>174</v>
      </c>
      <c r="AW132" s="14" t="s">
        <v>31</v>
      </c>
      <c r="AX132" s="14" t="s">
        <v>82</v>
      </c>
      <c r="AY132" s="281" t="s">
        <v>175</v>
      </c>
    </row>
    <row r="133" s="2" customFormat="1" ht="37.8" customHeight="1">
      <c r="A133" s="37"/>
      <c r="B133" s="38"/>
      <c r="C133" s="239" t="s">
        <v>84</v>
      </c>
      <c r="D133" s="239" t="s">
        <v>195</v>
      </c>
      <c r="E133" s="240" t="s">
        <v>283</v>
      </c>
      <c r="F133" s="241" t="s">
        <v>284</v>
      </c>
      <c r="G133" s="242" t="s">
        <v>275</v>
      </c>
      <c r="H133" s="243">
        <v>1.0149999999999999</v>
      </c>
      <c r="I133" s="244"/>
      <c r="J133" s="245">
        <f>ROUND(I133*H133,2)</f>
        <v>0</v>
      </c>
      <c r="K133" s="241" t="s">
        <v>276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2.45329</v>
      </c>
      <c r="R133" s="230">
        <f>Q133*H133</f>
        <v>2.4900893499999999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277</v>
      </c>
      <c r="AT133" s="232" t="s">
        <v>195</v>
      </c>
      <c r="AU133" s="232" t="s">
        <v>84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277</v>
      </c>
      <c r="BM133" s="232" t="s">
        <v>345</v>
      </c>
    </row>
    <row r="134" s="13" customFormat="1">
      <c r="A134" s="13"/>
      <c r="B134" s="260"/>
      <c r="C134" s="261"/>
      <c r="D134" s="234" t="s">
        <v>279</v>
      </c>
      <c r="E134" s="262" t="s">
        <v>1</v>
      </c>
      <c r="F134" s="263" t="s">
        <v>346</v>
      </c>
      <c r="G134" s="261"/>
      <c r="H134" s="264">
        <v>0.64000000000000001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279</v>
      </c>
      <c r="AU134" s="270" t="s">
        <v>84</v>
      </c>
      <c r="AV134" s="13" t="s">
        <v>84</v>
      </c>
      <c r="AW134" s="13" t="s">
        <v>31</v>
      </c>
      <c r="AX134" s="13" t="s">
        <v>75</v>
      </c>
      <c r="AY134" s="270" t="s">
        <v>175</v>
      </c>
    </row>
    <row r="135" s="13" customFormat="1">
      <c r="A135" s="13"/>
      <c r="B135" s="260"/>
      <c r="C135" s="261"/>
      <c r="D135" s="234" t="s">
        <v>279</v>
      </c>
      <c r="E135" s="262" t="s">
        <v>1</v>
      </c>
      <c r="F135" s="263" t="s">
        <v>287</v>
      </c>
      <c r="G135" s="261"/>
      <c r="H135" s="264">
        <v>0.375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0" t="s">
        <v>279</v>
      </c>
      <c r="AU135" s="270" t="s">
        <v>84</v>
      </c>
      <c r="AV135" s="13" t="s">
        <v>84</v>
      </c>
      <c r="AW135" s="13" t="s">
        <v>31</v>
      </c>
      <c r="AX135" s="13" t="s">
        <v>75</v>
      </c>
      <c r="AY135" s="270" t="s">
        <v>175</v>
      </c>
    </row>
    <row r="136" s="14" customFormat="1">
      <c r="A136" s="14"/>
      <c r="B136" s="271"/>
      <c r="C136" s="272"/>
      <c r="D136" s="234" t="s">
        <v>279</v>
      </c>
      <c r="E136" s="273" t="s">
        <v>1</v>
      </c>
      <c r="F136" s="274" t="s">
        <v>282</v>
      </c>
      <c r="G136" s="272"/>
      <c r="H136" s="275">
        <v>1.0150000000000001</v>
      </c>
      <c r="I136" s="276"/>
      <c r="J136" s="272"/>
      <c r="K136" s="272"/>
      <c r="L136" s="277"/>
      <c r="M136" s="278"/>
      <c r="N136" s="279"/>
      <c r="O136" s="279"/>
      <c r="P136" s="279"/>
      <c r="Q136" s="279"/>
      <c r="R136" s="279"/>
      <c r="S136" s="279"/>
      <c r="T136" s="28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1" t="s">
        <v>279</v>
      </c>
      <c r="AU136" s="281" t="s">
        <v>84</v>
      </c>
      <c r="AV136" s="14" t="s">
        <v>174</v>
      </c>
      <c r="AW136" s="14" t="s">
        <v>31</v>
      </c>
      <c r="AX136" s="14" t="s">
        <v>82</v>
      </c>
      <c r="AY136" s="281" t="s">
        <v>175</v>
      </c>
    </row>
    <row r="137" s="2" customFormat="1" ht="24.15" customHeight="1">
      <c r="A137" s="37"/>
      <c r="B137" s="38"/>
      <c r="C137" s="239" t="s">
        <v>92</v>
      </c>
      <c r="D137" s="239" t="s">
        <v>195</v>
      </c>
      <c r="E137" s="240" t="s">
        <v>288</v>
      </c>
      <c r="F137" s="241" t="s">
        <v>289</v>
      </c>
      <c r="G137" s="242" t="s">
        <v>275</v>
      </c>
      <c r="H137" s="243">
        <v>0.10000000000000001</v>
      </c>
      <c r="I137" s="244"/>
      <c r="J137" s="245">
        <f>ROUND(I137*H137,2)</f>
        <v>0</v>
      </c>
      <c r="K137" s="241" t="s">
        <v>276</v>
      </c>
      <c r="L137" s="43"/>
      <c r="M137" s="246" t="s">
        <v>1</v>
      </c>
      <c r="N137" s="247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277</v>
      </c>
      <c r="AT137" s="232" t="s">
        <v>195</v>
      </c>
      <c r="AU137" s="232" t="s">
        <v>84</v>
      </c>
      <c r="AY137" s="16" t="s">
        <v>175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277</v>
      </c>
      <c r="BM137" s="232" t="s">
        <v>347</v>
      </c>
    </row>
    <row r="138" s="2" customFormat="1">
      <c r="A138" s="37"/>
      <c r="B138" s="38"/>
      <c r="C138" s="39"/>
      <c r="D138" s="234" t="s">
        <v>186</v>
      </c>
      <c r="E138" s="39"/>
      <c r="F138" s="235" t="s">
        <v>291</v>
      </c>
      <c r="G138" s="39"/>
      <c r="H138" s="39"/>
      <c r="I138" s="236"/>
      <c r="J138" s="39"/>
      <c r="K138" s="39"/>
      <c r="L138" s="43"/>
      <c r="M138" s="237"/>
      <c r="N138" s="23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186</v>
      </c>
      <c r="AU138" s="16" t="s">
        <v>84</v>
      </c>
    </row>
    <row r="139" s="13" customFormat="1">
      <c r="A139" s="13"/>
      <c r="B139" s="260"/>
      <c r="C139" s="261"/>
      <c r="D139" s="234" t="s">
        <v>279</v>
      </c>
      <c r="E139" s="262" t="s">
        <v>1</v>
      </c>
      <c r="F139" s="263" t="s">
        <v>348</v>
      </c>
      <c r="G139" s="261"/>
      <c r="H139" s="264">
        <v>0.10000000000000001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279</v>
      </c>
      <c r="AU139" s="270" t="s">
        <v>84</v>
      </c>
      <c r="AV139" s="13" t="s">
        <v>84</v>
      </c>
      <c r="AW139" s="13" t="s">
        <v>31</v>
      </c>
      <c r="AX139" s="13" t="s">
        <v>82</v>
      </c>
      <c r="AY139" s="270" t="s">
        <v>175</v>
      </c>
    </row>
    <row r="140" s="2" customFormat="1" ht="62.7" customHeight="1">
      <c r="A140" s="37"/>
      <c r="B140" s="38"/>
      <c r="C140" s="239" t="s">
        <v>174</v>
      </c>
      <c r="D140" s="239" t="s">
        <v>195</v>
      </c>
      <c r="E140" s="240" t="s">
        <v>293</v>
      </c>
      <c r="F140" s="241" t="s">
        <v>294</v>
      </c>
      <c r="G140" s="242" t="s">
        <v>215</v>
      </c>
      <c r="H140" s="243">
        <v>100</v>
      </c>
      <c r="I140" s="244"/>
      <c r="J140" s="245">
        <f>ROUND(I140*H140,2)</f>
        <v>0</v>
      </c>
      <c r="K140" s="241" t="s">
        <v>276</v>
      </c>
      <c r="L140" s="43"/>
      <c r="M140" s="246" t="s">
        <v>1</v>
      </c>
      <c r="N140" s="247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277</v>
      </c>
      <c r="AT140" s="232" t="s">
        <v>195</v>
      </c>
      <c r="AU140" s="232" t="s">
        <v>84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277</v>
      </c>
      <c r="BM140" s="232" t="s">
        <v>349</v>
      </c>
    </row>
    <row r="141" s="2" customFormat="1" ht="37.8" customHeight="1">
      <c r="A141" s="37"/>
      <c r="B141" s="38"/>
      <c r="C141" s="239" t="s">
        <v>200</v>
      </c>
      <c r="D141" s="239" t="s">
        <v>195</v>
      </c>
      <c r="E141" s="240" t="s">
        <v>296</v>
      </c>
      <c r="F141" s="241" t="s">
        <v>297</v>
      </c>
      <c r="G141" s="242" t="s">
        <v>215</v>
      </c>
      <c r="H141" s="243">
        <v>100</v>
      </c>
      <c r="I141" s="244"/>
      <c r="J141" s="245">
        <f>ROUND(I141*H141,2)</f>
        <v>0</v>
      </c>
      <c r="K141" s="241" t="s">
        <v>276</v>
      </c>
      <c r="L141" s="43"/>
      <c r="M141" s="246" t="s">
        <v>1</v>
      </c>
      <c r="N141" s="247" t="s">
        <v>40</v>
      </c>
      <c r="O141" s="90"/>
      <c r="P141" s="230">
        <f>O141*H141</f>
        <v>0</v>
      </c>
      <c r="Q141" s="230">
        <v>9.0000000000000006E-05</v>
      </c>
      <c r="R141" s="230">
        <f>Q141*H141</f>
        <v>0.0090000000000000011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277</v>
      </c>
      <c r="AT141" s="232" t="s">
        <v>195</v>
      </c>
      <c r="AU141" s="232" t="s">
        <v>84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277</v>
      </c>
      <c r="BM141" s="232" t="s">
        <v>350</v>
      </c>
    </row>
    <row r="142" s="2" customFormat="1" ht="37.8" customHeight="1">
      <c r="A142" s="37"/>
      <c r="B142" s="38"/>
      <c r="C142" s="239" t="s">
        <v>204</v>
      </c>
      <c r="D142" s="239" t="s">
        <v>195</v>
      </c>
      <c r="E142" s="240" t="s">
        <v>299</v>
      </c>
      <c r="F142" s="241" t="s">
        <v>300</v>
      </c>
      <c r="G142" s="242" t="s">
        <v>215</v>
      </c>
      <c r="H142" s="243">
        <v>120</v>
      </c>
      <c r="I142" s="244"/>
      <c r="J142" s="245">
        <f>ROUND(I142*H142,2)</f>
        <v>0</v>
      </c>
      <c r="K142" s="241" t="s">
        <v>276</v>
      </c>
      <c r="L142" s="43"/>
      <c r="M142" s="246" t="s">
        <v>1</v>
      </c>
      <c r="N142" s="247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277</v>
      </c>
      <c r="AT142" s="232" t="s">
        <v>195</v>
      </c>
      <c r="AU142" s="232" t="s">
        <v>84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277</v>
      </c>
      <c r="BM142" s="232" t="s">
        <v>351</v>
      </c>
    </row>
    <row r="143" s="2" customFormat="1" ht="37.8" customHeight="1">
      <c r="A143" s="37"/>
      <c r="B143" s="38"/>
      <c r="C143" s="239" t="s">
        <v>212</v>
      </c>
      <c r="D143" s="239" t="s">
        <v>195</v>
      </c>
      <c r="E143" s="240" t="s">
        <v>302</v>
      </c>
      <c r="F143" s="241" t="s">
        <v>303</v>
      </c>
      <c r="G143" s="242" t="s">
        <v>215</v>
      </c>
      <c r="H143" s="243">
        <v>100</v>
      </c>
      <c r="I143" s="244"/>
      <c r="J143" s="245">
        <f>ROUND(I143*H143,2)</f>
        <v>0</v>
      </c>
      <c r="K143" s="241" t="s">
        <v>276</v>
      </c>
      <c r="L143" s="43"/>
      <c r="M143" s="246" t="s">
        <v>1</v>
      </c>
      <c r="N143" s="247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277</v>
      </c>
      <c r="AT143" s="232" t="s">
        <v>195</v>
      </c>
      <c r="AU143" s="232" t="s">
        <v>84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277</v>
      </c>
      <c r="BM143" s="232" t="s">
        <v>352</v>
      </c>
    </row>
    <row r="144" s="2" customFormat="1" ht="37.8" customHeight="1">
      <c r="A144" s="37"/>
      <c r="B144" s="38"/>
      <c r="C144" s="239" t="s">
        <v>217</v>
      </c>
      <c r="D144" s="239" t="s">
        <v>195</v>
      </c>
      <c r="E144" s="240" t="s">
        <v>305</v>
      </c>
      <c r="F144" s="241" t="s">
        <v>306</v>
      </c>
      <c r="G144" s="242" t="s">
        <v>307</v>
      </c>
      <c r="H144" s="243">
        <v>100</v>
      </c>
      <c r="I144" s="244"/>
      <c r="J144" s="245">
        <f>ROUND(I144*H144,2)</f>
        <v>0</v>
      </c>
      <c r="K144" s="241" t="s">
        <v>276</v>
      </c>
      <c r="L144" s="43"/>
      <c r="M144" s="248" t="s">
        <v>1</v>
      </c>
      <c r="N144" s="249" t="s">
        <v>40</v>
      </c>
      <c r="O144" s="250"/>
      <c r="P144" s="251">
        <f>O144*H144</f>
        <v>0</v>
      </c>
      <c r="Q144" s="251">
        <v>0</v>
      </c>
      <c r="R144" s="251">
        <f>Q144*H144</f>
        <v>0</v>
      </c>
      <c r="S144" s="251">
        <v>0</v>
      </c>
      <c r="T144" s="25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277</v>
      </c>
      <c r="AT144" s="232" t="s">
        <v>195</v>
      </c>
      <c r="AU144" s="232" t="s">
        <v>84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277</v>
      </c>
      <c r="BM144" s="232" t="s">
        <v>353</v>
      </c>
    </row>
    <row r="145" s="2" customFormat="1" ht="6.96" customHeight="1">
      <c r="A145" s="37"/>
      <c r="B145" s="65"/>
      <c r="C145" s="66"/>
      <c r="D145" s="66"/>
      <c r="E145" s="66"/>
      <c r="F145" s="66"/>
      <c r="G145" s="66"/>
      <c r="H145" s="66"/>
      <c r="I145" s="66"/>
      <c r="J145" s="66"/>
      <c r="K145" s="66"/>
      <c r="L145" s="43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sheetProtection sheet="1" autoFilter="0" formatColumns="0" formatRows="0" objects="1" scenarios="1" spinCount="100000" saltValue="F8hKna+crwOaIxxsyUSceIrnOMewWaqnJdwiIYyAyfDwKS7jcuIiXr5Y2IDsvo/bQ/X/wklB+sQKN1NqPOz1XQ==" hashValue="unifAj2p8rLY/veNVMtncYub9vaQuSo4AZKsFefS5EEDGu2EcDFqCh7nIkdaoOXC1TrTjwKH1j9YeCn09xom2g==" algorithmName="SHA-512" password="CC35"/>
  <autoFilter ref="C125:K14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317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354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ROUND((SUM(BE125:BE127)),  2)</f>
        <v>0</v>
      </c>
      <c r="G37" s="37"/>
      <c r="H37" s="37"/>
      <c r="I37" s="164">
        <v>0.20999999999999999</v>
      </c>
      <c r="J37" s="163">
        <f>ROUND(((SUM(BE125:BE127))*I37),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ROUND((SUM(BF125:BF127)),  2)</f>
        <v>0</v>
      </c>
      <c r="G38" s="37"/>
      <c r="H38" s="37"/>
      <c r="I38" s="164">
        <v>0.14999999999999999</v>
      </c>
      <c r="J38" s="163">
        <f>ROUND(((SUM(BF125:BF127))*I38),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ROUND((SUM(BG125:BG127)),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ROUND((SUM(BH125:BH127)),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ROUND((SUM(BI125:BI127)),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317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SO1.2.3 - VON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310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317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SO1.2.3 - VON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311</v>
      </c>
      <c r="F126" s="209" t="s">
        <v>312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P127</f>
        <v>0</v>
      </c>
      <c r="Q126" s="214"/>
      <c r="R126" s="215">
        <f>R127</f>
        <v>0</v>
      </c>
      <c r="S126" s="214"/>
      <c r="T126" s="216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200</v>
      </c>
      <c r="AT126" s="218" t="s">
        <v>74</v>
      </c>
      <c r="AU126" s="218" t="s">
        <v>75</v>
      </c>
      <c r="AY126" s="217" t="s">
        <v>175</v>
      </c>
      <c r="BK126" s="219">
        <f>BK127</f>
        <v>0</v>
      </c>
    </row>
    <row r="127" s="2" customFormat="1" ht="24.15" customHeight="1">
      <c r="A127" s="37"/>
      <c r="B127" s="38"/>
      <c r="C127" s="239" t="s">
        <v>82</v>
      </c>
      <c r="D127" s="239" t="s">
        <v>195</v>
      </c>
      <c r="E127" s="240" t="s">
        <v>313</v>
      </c>
      <c r="F127" s="241" t="s">
        <v>314</v>
      </c>
      <c r="G127" s="242" t="s">
        <v>315</v>
      </c>
      <c r="H127" s="282"/>
      <c r="I127" s="244"/>
      <c r="J127" s="245">
        <f>ROUND(I127*H127,2)</f>
        <v>0</v>
      </c>
      <c r="K127" s="241" t="s">
        <v>180</v>
      </c>
      <c r="L127" s="43"/>
      <c r="M127" s="248" t="s">
        <v>1</v>
      </c>
      <c r="N127" s="249" t="s">
        <v>40</v>
      </c>
      <c r="O127" s="250"/>
      <c r="P127" s="251">
        <f>O127*H127</f>
        <v>0</v>
      </c>
      <c r="Q127" s="251">
        <v>0</v>
      </c>
      <c r="R127" s="251">
        <f>Q127*H127</f>
        <v>0</v>
      </c>
      <c r="S127" s="251">
        <v>0</v>
      </c>
      <c r="T127" s="25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174</v>
      </c>
      <c r="AT127" s="232" t="s">
        <v>195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174</v>
      </c>
      <c r="BM127" s="232" t="s">
        <v>355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OigKS4xmcMryrR7iiZPVtp1aA9yhC061ni12t10pNIxKCAysPy3Cks1CwhPyxuvYcv2WqjyJpsl6UQ6i3TuZvw==" hashValue="ZBhFc2IFqkWPeOxGp1RGOfBJuzLOLkmMxpa16FXT6tMFKdhqTqi3XusclWEXWPyT9GKOiWXp5cpEUARGlebpQg==" algorithmName="SHA-512" password="CC35"/>
  <autoFilter ref="C124:K1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356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357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ROUND((SUM(BE125:BE153)),  2)</f>
        <v>0</v>
      </c>
      <c r="G37" s="37"/>
      <c r="H37" s="37"/>
      <c r="I37" s="164">
        <v>0.20999999999999999</v>
      </c>
      <c r="J37" s="163">
        <f>ROUND(((SUM(BE125:BE153))*I37),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ROUND((SUM(BF125:BF153)),  2)</f>
        <v>0</v>
      </c>
      <c r="G38" s="37"/>
      <c r="H38" s="37"/>
      <c r="I38" s="164">
        <v>0.14999999999999999</v>
      </c>
      <c r="J38" s="163">
        <f>ROUND(((SUM(BF125:BF153))*I38),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ROUND((SUM(BG125:BG153)),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ROUND((SUM(BH125:BH153)),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ROUND((SUM(BI125:BI153)),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356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SO1.3.1 - elektroinstalace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158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159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Opravy zastávek na trati Ústí-Bílina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147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148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149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356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151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SO1.3.1 - elektroinstalace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24. 8. 2020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160</v>
      </c>
      <c r="D124" s="198" t="s">
        <v>60</v>
      </c>
      <c r="E124" s="198" t="s">
        <v>56</v>
      </c>
      <c r="F124" s="198" t="s">
        <v>57</v>
      </c>
      <c r="G124" s="198" t="s">
        <v>161</v>
      </c>
      <c r="H124" s="198" t="s">
        <v>162</v>
      </c>
      <c r="I124" s="198" t="s">
        <v>163</v>
      </c>
      <c r="J124" s="198" t="s">
        <v>155</v>
      </c>
      <c r="K124" s="199" t="s">
        <v>164</v>
      </c>
      <c r="L124" s="200"/>
      <c r="M124" s="99" t="s">
        <v>1</v>
      </c>
      <c r="N124" s="100" t="s">
        <v>39</v>
      </c>
      <c r="O124" s="100" t="s">
        <v>165</v>
      </c>
      <c r="P124" s="100" t="s">
        <v>166</v>
      </c>
      <c r="Q124" s="100" t="s">
        <v>167</v>
      </c>
      <c r="R124" s="100" t="s">
        <v>168</v>
      </c>
      <c r="S124" s="100" t="s">
        <v>169</v>
      </c>
      <c r="T124" s="101" t="s">
        <v>170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171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157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172</v>
      </c>
      <c r="F126" s="209" t="s">
        <v>173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SUM(P127:P153)</f>
        <v>0</v>
      </c>
      <c r="Q126" s="214"/>
      <c r="R126" s="215">
        <f>SUM(R127:R153)</f>
        <v>0</v>
      </c>
      <c r="S126" s="214"/>
      <c r="T126" s="216">
        <f>SUM(T127:T153)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174</v>
      </c>
      <c r="AT126" s="218" t="s">
        <v>74</v>
      </c>
      <c r="AU126" s="218" t="s">
        <v>75</v>
      </c>
      <c r="AY126" s="217" t="s">
        <v>175</v>
      </c>
      <c r="BK126" s="219">
        <f>SUM(BK127:BK153)</f>
        <v>0</v>
      </c>
    </row>
    <row r="127" s="2" customFormat="1" ht="24.15" customHeight="1">
      <c r="A127" s="37"/>
      <c r="B127" s="38"/>
      <c r="C127" s="220" t="s">
        <v>82</v>
      </c>
      <c r="D127" s="220" t="s">
        <v>176</v>
      </c>
      <c r="E127" s="221" t="s">
        <v>320</v>
      </c>
      <c r="F127" s="222" t="s">
        <v>321</v>
      </c>
      <c r="G127" s="223" t="s">
        <v>179</v>
      </c>
      <c r="H127" s="224">
        <v>13</v>
      </c>
      <c r="I127" s="225"/>
      <c r="J127" s="226">
        <f>ROUND(I127*H127,2)</f>
        <v>0</v>
      </c>
      <c r="K127" s="222" t="s">
        <v>180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181</v>
      </c>
      <c r="AT127" s="232" t="s">
        <v>176</v>
      </c>
      <c r="AU127" s="232" t="s">
        <v>82</v>
      </c>
      <c r="AY127" s="16" t="s">
        <v>175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181</v>
      </c>
      <c r="BM127" s="232" t="s">
        <v>358</v>
      </c>
    </row>
    <row r="128" s="2" customFormat="1" ht="24.15" customHeight="1">
      <c r="A128" s="37"/>
      <c r="B128" s="38"/>
      <c r="C128" s="220" t="s">
        <v>7</v>
      </c>
      <c r="D128" s="220" t="s">
        <v>176</v>
      </c>
      <c r="E128" s="221" t="s">
        <v>177</v>
      </c>
      <c r="F128" s="222" t="s">
        <v>178</v>
      </c>
      <c r="G128" s="223" t="s">
        <v>179</v>
      </c>
      <c r="H128" s="224">
        <v>1</v>
      </c>
      <c r="I128" s="225"/>
      <c r="J128" s="226">
        <f>ROUND(I128*H128,2)</f>
        <v>0</v>
      </c>
      <c r="K128" s="222" t="s">
        <v>180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181</v>
      </c>
      <c r="AT128" s="232" t="s">
        <v>176</v>
      </c>
      <c r="AU128" s="232" t="s">
        <v>82</v>
      </c>
      <c r="AY128" s="16" t="s">
        <v>175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181</v>
      </c>
      <c r="BM128" s="232" t="s">
        <v>359</v>
      </c>
    </row>
    <row r="129" s="2" customFormat="1" ht="24.15" customHeight="1">
      <c r="A129" s="37"/>
      <c r="B129" s="38"/>
      <c r="C129" s="220" t="s">
        <v>259</v>
      </c>
      <c r="D129" s="220" t="s">
        <v>176</v>
      </c>
      <c r="E129" s="221" t="s">
        <v>360</v>
      </c>
      <c r="F129" s="222" t="s">
        <v>361</v>
      </c>
      <c r="G129" s="223" t="s">
        <v>179</v>
      </c>
      <c r="H129" s="224">
        <v>1</v>
      </c>
      <c r="I129" s="225"/>
      <c r="J129" s="226">
        <f>ROUND(I129*H129,2)</f>
        <v>0</v>
      </c>
      <c r="K129" s="222" t="s">
        <v>180</v>
      </c>
      <c r="L129" s="227"/>
      <c r="M129" s="228" t="s">
        <v>1</v>
      </c>
      <c r="N129" s="229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181</v>
      </c>
      <c r="AT129" s="232" t="s">
        <v>176</v>
      </c>
      <c r="AU129" s="232" t="s">
        <v>82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181</v>
      </c>
      <c r="BM129" s="232" t="s">
        <v>362</v>
      </c>
    </row>
    <row r="130" s="2" customFormat="1" ht="49.05" customHeight="1">
      <c r="A130" s="37"/>
      <c r="B130" s="38"/>
      <c r="C130" s="220" t="s">
        <v>84</v>
      </c>
      <c r="D130" s="220" t="s">
        <v>176</v>
      </c>
      <c r="E130" s="221" t="s">
        <v>189</v>
      </c>
      <c r="F130" s="222" t="s">
        <v>190</v>
      </c>
      <c r="G130" s="223" t="s">
        <v>179</v>
      </c>
      <c r="H130" s="224">
        <v>15</v>
      </c>
      <c r="I130" s="225"/>
      <c r="J130" s="226">
        <f>ROUND(I130*H130,2)</f>
        <v>0</v>
      </c>
      <c r="K130" s="222" t="s">
        <v>180</v>
      </c>
      <c r="L130" s="227"/>
      <c r="M130" s="228" t="s">
        <v>1</v>
      </c>
      <c r="N130" s="229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181</v>
      </c>
      <c r="AT130" s="232" t="s">
        <v>176</v>
      </c>
      <c r="AU130" s="232" t="s">
        <v>82</v>
      </c>
      <c r="AY130" s="16" t="s">
        <v>175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181</v>
      </c>
      <c r="BM130" s="232" t="s">
        <v>363</v>
      </c>
    </row>
    <row r="131" s="2" customFormat="1">
      <c r="A131" s="37"/>
      <c r="B131" s="38"/>
      <c r="C131" s="39"/>
      <c r="D131" s="234" t="s">
        <v>186</v>
      </c>
      <c r="E131" s="39"/>
      <c r="F131" s="235" t="s">
        <v>187</v>
      </c>
      <c r="G131" s="39"/>
      <c r="H131" s="39"/>
      <c r="I131" s="236"/>
      <c r="J131" s="39"/>
      <c r="K131" s="39"/>
      <c r="L131" s="43"/>
      <c r="M131" s="237"/>
      <c r="N131" s="238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186</v>
      </c>
      <c r="AU131" s="16" t="s">
        <v>82</v>
      </c>
    </row>
    <row r="132" s="2" customFormat="1" ht="24.15" customHeight="1">
      <c r="A132" s="37"/>
      <c r="B132" s="38"/>
      <c r="C132" s="220" t="s">
        <v>92</v>
      </c>
      <c r="D132" s="220" t="s">
        <v>176</v>
      </c>
      <c r="E132" s="221" t="s">
        <v>192</v>
      </c>
      <c r="F132" s="222" t="s">
        <v>193</v>
      </c>
      <c r="G132" s="223" t="s">
        <v>179</v>
      </c>
      <c r="H132" s="224">
        <v>14</v>
      </c>
      <c r="I132" s="225"/>
      <c r="J132" s="226">
        <f>ROUND(I132*H132,2)</f>
        <v>0</v>
      </c>
      <c r="K132" s="222" t="s">
        <v>180</v>
      </c>
      <c r="L132" s="227"/>
      <c r="M132" s="228" t="s">
        <v>1</v>
      </c>
      <c r="N132" s="229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181</v>
      </c>
      <c r="AT132" s="232" t="s">
        <v>176</v>
      </c>
      <c r="AU132" s="232" t="s">
        <v>82</v>
      </c>
      <c r="AY132" s="16" t="s">
        <v>175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181</v>
      </c>
      <c r="BM132" s="232" t="s">
        <v>364</v>
      </c>
    </row>
    <row r="133" s="2" customFormat="1" ht="62.7" customHeight="1">
      <c r="A133" s="37"/>
      <c r="B133" s="38"/>
      <c r="C133" s="239" t="s">
        <v>174</v>
      </c>
      <c r="D133" s="239" t="s">
        <v>195</v>
      </c>
      <c r="E133" s="240" t="s">
        <v>196</v>
      </c>
      <c r="F133" s="241" t="s">
        <v>197</v>
      </c>
      <c r="G133" s="242" t="s">
        <v>179</v>
      </c>
      <c r="H133" s="243">
        <v>14</v>
      </c>
      <c r="I133" s="244"/>
      <c r="J133" s="245">
        <f>ROUND(I133*H133,2)</f>
        <v>0</v>
      </c>
      <c r="K133" s="241" t="s">
        <v>180</v>
      </c>
      <c r="L133" s="43"/>
      <c r="M133" s="246" t="s">
        <v>1</v>
      </c>
      <c r="N133" s="247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198</v>
      </c>
      <c r="AT133" s="232" t="s">
        <v>195</v>
      </c>
      <c r="AU133" s="232" t="s">
        <v>82</v>
      </c>
      <c r="AY133" s="16" t="s">
        <v>175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198</v>
      </c>
      <c r="BM133" s="232" t="s">
        <v>365</v>
      </c>
    </row>
    <row r="134" s="2" customFormat="1" ht="37.8" customHeight="1">
      <c r="A134" s="37"/>
      <c r="B134" s="38"/>
      <c r="C134" s="239" t="s">
        <v>200</v>
      </c>
      <c r="D134" s="239" t="s">
        <v>195</v>
      </c>
      <c r="E134" s="240" t="s">
        <v>201</v>
      </c>
      <c r="F134" s="241" t="s">
        <v>202</v>
      </c>
      <c r="G134" s="242" t="s">
        <v>179</v>
      </c>
      <c r="H134" s="243">
        <v>15</v>
      </c>
      <c r="I134" s="244"/>
      <c r="J134" s="245">
        <f>ROUND(I134*H134,2)</f>
        <v>0</v>
      </c>
      <c r="K134" s="241" t="s">
        <v>180</v>
      </c>
      <c r="L134" s="43"/>
      <c r="M134" s="246" t="s">
        <v>1</v>
      </c>
      <c r="N134" s="247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198</v>
      </c>
      <c r="AT134" s="232" t="s">
        <v>195</v>
      </c>
      <c r="AU134" s="232" t="s">
        <v>82</v>
      </c>
      <c r="AY134" s="16" t="s">
        <v>175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198</v>
      </c>
      <c r="BM134" s="232" t="s">
        <v>366</v>
      </c>
    </row>
    <row r="135" s="2" customFormat="1" ht="24.15" customHeight="1">
      <c r="A135" s="37"/>
      <c r="B135" s="38"/>
      <c r="C135" s="239" t="s">
        <v>204</v>
      </c>
      <c r="D135" s="239" t="s">
        <v>195</v>
      </c>
      <c r="E135" s="240" t="s">
        <v>205</v>
      </c>
      <c r="F135" s="241" t="s">
        <v>206</v>
      </c>
      <c r="G135" s="242" t="s">
        <v>179</v>
      </c>
      <c r="H135" s="243">
        <v>14</v>
      </c>
      <c r="I135" s="244"/>
      <c r="J135" s="245">
        <f>ROUND(I135*H135,2)</f>
        <v>0</v>
      </c>
      <c r="K135" s="241" t="s">
        <v>180</v>
      </c>
      <c r="L135" s="43"/>
      <c r="M135" s="246" t="s">
        <v>1</v>
      </c>
      <c r="N135" s="247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198</v>
      </c>
      <c r="AT135" s="232" t="s">
        <v>195</v>
      </c>
      <c r="AU135" s="232" t="s">
        <v>82</v>
      </c>
      <c r="AY135" s="16" t="s">
        <v>175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198</v>
      </c>
      <c r="BM135" s="232" t="s">
        <v>367</v>
      </c>
    </row>
    <row r="136" s="2" customFormat="1" ht="24.15" customHeight="1">
      <c r="A136" s="37"/>
      <c r="B136" s="38"/>
      <c r="C136" s="220" t="s">
        <v>212</v>
      </c>
      <c r="D136" s="220" t="s">
        <v>176</v>
      </c>
      <c r="E136" s="221" t="s">
        <v>368</v>
      </c>
      <c r="F136" s="222" t="s">
        <v>369</v>
      </c>
      <c r="G136" s="223" t="s">
        <v>215</v>
      </c>
      <c r="H136" s="224">
        <v>420</v>
      </c>
      <c r="I136" s="225"/>
      <c r="J136" s="226">
        <f>ROUND(I136*H136,2)</f>
        <v>0</v>
      </c>
      <c r="K136" s="222" t="s">
        <v>180</v>
      </c>
      <c r="L136" s="227"/>
      <c r="M136" s="228" t="s">
        <v>1</v>
      </c>
      <c r="N136" s="229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181</v>
      </c>
      <c r="AT136" s="232" t="s">
        <v>176</v>
      </c>
      <c r="AU136" s="232" t="s">
        <v>82</v>
      </c>
      <c r="AY136" s="16" t="s">
        <v>175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181</v>
      </c>
      <c r="BM136" s="232" t="s">
        <v>370</v>
      </c>
    </row>
    <row r="137" s="2" customFormat="1" ht="24.15" customHeight="1">
      <c r="A137" s="37"/>
      <c r="B137" s="38"/>
      <c r="C137" s="220" t="s">
        <v>217</v>
      </c>
      <c r="D137" s="220" t="s">
        <v>176</v>
      </c>
      <c r="E137" s="221" t="s">
        <v>218</v>
      </c>
      <c r="F137" s="222" t="s">
        <v>219</v>
      </c>
      <c r="G137" s="223" t="s">
        <v>215</v>
      </c>
      <c r="H137" s="224">
        <v>350</v>
      </c>
      <c r="I137" s="225"/>
      <c r="J137" s="226">
        <f>ROUND(I137*H137,2)</f>
        <v>0</v>
      </c>
      <c r="K137" s="222" t="s">
        <v>180</v>
      </c>
      <c r="L137" s="227"/>
      <c r="M137" s="228" t="s">
        <v>1</v>
      </c>
      <c r="N137" s="229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181</v>
      </c>
      <c r="AT137" s="232" t="s">
        <v>176</v>
      </c>
      <c r="AU137" s="232" t="s">
        <v>82</v>
      </c>
      <c r="AY137" s="16" t="s">
        <v>175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181</v>
      </c>
      <c r="BM137" s="232" t="s">
        <v>371</v>
      </c>
    </row>
    <row r="138" s="2" customFormat="1" ht="24.15" customHeight="1">
      <c r="A138" s="37"/>
      <c r="B138" s="38"/>
      <c r="C138" s="239" t="s">
        <v>221</v>
      </c>
      <c r="D138" s="239" t="s">
        <v>195</v>
      </c>
      <c r="E138" s="240" t="s">
        <v>222</v>
      </c>
      <c r="F138" s="241" t="s">
        <v>223</v>
      </c>
      <c r="G138" s="242" t="s">
        <v>215</v>
      </c>
      <c r="H138" s="243">
        <v>420</v>
      </c>
      <c r="I138" s="244"/>
      <c r="J138" s="245">
        <f>ROUND(I138*H138,2)</f>
        <v>0</v>
      </c>
      <c r="K138" s="241" t="s">
        <v>180</v>
      </c>
      <c r="L138" s="43"/>
      <c r="M138" s="246" t="s">
        <v>1</v>
      </c>
      <c r="N138" s="247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198</v>
      </c>
      <c r="AT138" s="232" t="s">
        <v>195</v>
      </c>
      <c r="AU138" s="232" t="s">
        <v>82</v>
      </c>
      <c r="AY138" s="16" t="s">
        <v>175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198</v>
      </c>
      <c r="BM138" s="232" t="s">
        <v>372</v>
      </c>
    </row>
    <row r="139" s="2" customFormat="1" ht="76.35" customHeight="1">
      <c r="A139" s="37"/>
      <c r="B139" s="38"/>
      <c r="C139" s="239" t="s">
        <v>225</v>
      </c>
      <c r="D139" s="239" t="s">
        <v>195</v>
      </c>
      <c r="E139" s="240" t="s">
        <v>226</v>
      </c>
      <c r="F139" s="241" t="s">
        <v>227</v>
      </c>
      <c r="G139" s="242" t="s">
        <v>179</v>
      </c>
      <c r="H139" s="243">
        <v>28</v>
      </c>
      <c r="I139" s="244"/>
      <c r="J139" s="245">
        <f>ROUND(I139*H139,2)</f>
        <v>0</v>
      </c>
      <c r="K139" s="241" t="s">
        <v>180</v>
      </c>
      <c r="L139" s="43"/>
      <c r="M139" s="246" t="s">
        <v>1</v>
      </c>
      <c r="N139" s="247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198</v>
      </c>
      <c r="AT139" s="232" t="s">
        <v>195</v>
      </c>
      <c r="AU139" s="232" t="s">
        <v>82</v>
      </c>
      <c r="AY139" s="16" t="s">
        <v>175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198</v>
      </c>
      <c r="BM139" s="232" t="s">
        <v>373</v>
      </c>
    </row>
    <row r="140" s="2" customFormat="1" ht="24.15" customHeight="1">
      <c r="A140" s="37"/>
      <c r="B140" s="38"/>
      <c r="C140" s="220" t="s">
        <v>233</v>
      </c>
      <c r="D140" s="220" t="s">
        <v>176</v>
      </c>
      <c r="E140" s="221" t="s">
        <v>374</v>
      </c>
      <c r="F140" s="222" t="s">
        <v>375</v>
      </c>
      <c r="G140" s="223" t="s">
        <v>376</v>
      </c>
      <c r="H140" s="224">
        <v>80</v>
      </c>
      <c r="I140" s="225"/>
      <c r="J140" s="226">
        <f>ROUND(I140*H140,2)</f>
        <v>0</v>
      </c>
      <c r="K140" s="222" t="s">
        <v>180</v>
      </c>
      <c r="L140" s="227"/>
      <c r="M140" s="228" t="s">
        <v>1</v>
      </c>
      <c r="N140" s="229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181</v>
      </c>
      <c r="AT140" s="232" t="s">
        <v>176</v>
      </c>
      <c r="AU140" s="232" t="s">
        <v>82</v>
      </c>
      <c r="AY140" s="16" t="s">
        <v>175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181</v>
      </c>
      <c r="BM140" s="232" t="s">
        <v>377</v>
      </c>
    </row>
    <row r="141" s="2" customFormat="1" ht="24.15" customHeight="1">
      <c r="A141" s="37"/>
      <c r="B141" s="38"/>
      <c r="C141" s="220" t="s">
        <v>237</v>
      </c>
      <c r="D141" s="220" t="s">
        <v>176</v>
      </c>
      <c r="E141" s="221" t="s">
        <v>234</v>
      </c>
      <c r="F141" s="222" t="s">
        <v>235</v>
      </c>
      <c r="G141" s="223" t="s">
        <v>215</v>
      </c>
      <c r="H141" s="224">
        <v>25</v>
      </c>
      <c r="I141" s="225"/>
      <c r="J141" s="226">
        <f>ROUND(I141*H141,2)</f>
        <v>0</v>
      </c>
      <c r="K141" s="222" t="s">
        <v>180</v>
      </c>
      <c r="L141" s="227"/>
      <c r="M141" s="228" t="s">
        <v>1</v>
      </c>
      <c r="N141" s="229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181</v>
      </c>
      <c r="AT141" s="232" t="s">
        <v>176</v>
      </c>
      <c r="AU141" s="232" t="s">
        <v>82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181</v>
      </c>
      <c r="BM141" s="232" t="s">
        <v>378</v>
      </c>
    </row>
    <row r="142" s="2" customFormat="1" ht="24.15" customHeight="1">
      <c r="A142" s="37"/>
      <c r="B142" s="38"/>
      <c r="C142" s="220" t="s">
        <v>244</v>
      </c>
      <c r="D142" s="220" t="s">
        <v>176</v>
      </c>
      <c r="E142" s="221" t="s">
        <v>379</v>
      </c>
      <c r="F142" s="222" t="s">
        <v>380</v>
      </c>
      <c r="G142" s="223" t="s">
        <v>179</v>
      </c>
      <c r="H142" s="224">
        <v>14</v>
      </c>
      <c r="I142" s="225"/>
      <c r="J142" s="226">
        <f>ROUND(I142*H142,2)</f>
        <v>0</v>
      </c>
      <c r="K142" s="222" t="s">
        <v>180</v>
      </c>
      <c r="L142" s="227"/>
      <c r="M142" s="228" t="s">
        <v>1</v>
      </c>
      <c r="N142" s="229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181</v>
      </c>
      <c r="AT142" s="232" t="s">
        <v>176</v>
      </c>
      <c r="AU142" s="232" t="s">
        <v>82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181</v>
      </c>
      <c r="BM142" s="232" t="s">
        <v>381</v>
      </c>
    </row>
    <row r="143" s="2" customFormat="1" ht="24.15" customHeight="1">
      <c r="A143" s="37"/>
      <c r="B143" s="38"/>
      <c r="C143" s="220" t="s">
        <v>248</v>
      </c>
      <c r="D143" s="220" t="s">
        <v>176</v>
      </c>
      <c r="E143" s="221" t="s">
        <v>238</v>
      </c>
      <c r="F143" s="222" t="s">
        <v>239</v>
      </c>
      <c r="G143" s="223" t="s">
        <v>179</v>
      </c>
      <c r="H143" s="224">
        <v>14</v>
      </c>
      <c r="I143" s="225"/>
      <c r="J143" s="226">
        <f>ROUND(I143*H143,2)</f>
        <v>0</v>
      </c>
      <c r="K143" s="222" t="s">
        <v>180</v>
      </c>
      <c r="L143" s="227"/>
      <c r="M143" s="228" t="s">
        <v>1</v>
      </c>
      <c r="N143" s="229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181</v>
      </c>
      <c r="AT143" s="232" t="s">
        <v>176</v>
      </c>
      <c r="AU143" s="232" t="s">
        <v>82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181</v>
      </c>
      <c r="BM143" s="232" t="s">
        <v>382</v>
      </c>
    </row>
    <row r="144" s="2" customFormat="1" ht="76.35" customHeight="1">
      <c r="A144" s="37"/>
      <c r="B144" s="38"/>
      <c r="C144" s="239" t="s">
        <v>8</v>
      </c>
      <c r="D144" s="239" t="s">
        <v>195</v>
      </c>
      <c r="E144" s="240" t="s">
        <v>245</v>
      </c>
      <c r="F144" s="241" t="s">
        <v>246</v>
      </c>
      <c r="G144" s="242" t="s">
        <v>215</v>
      </c>
      <c r="H144" s="243">
        <v>105</v>
      </c>
      <c r="I144" s="244"/>
      <c r="J144" s="245">
        <f>ROUND(I144*H144,2)</f>
        <v>0</v>
      </c>
      <c r="K144" s="241" t="s">
        <v>180</v>
      </c>
      <c r="L144" s="43"/>
      <c r="M144" s="246" t="s">
        <v>1</v>
      </c>
      <c r="N144" s="247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198</v>
      </c>
      <c r="AT144" s="232" t="s">
        <v>195</v>
      </c>
      <c r="AU144" s="232" t="s">
        <v>82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198</v>
      </c>
      <c r="BM144" s="232" t="s">
        <v>383</v>
      </c>
    </row>
    <row r="145" s="2" customFormat="1" ht="24.15" customHeight="1">
      <c r="A145" s="37"/>
      <c r="B145" s="38"/>
      <c r="C145" s="239" t="s">
        <v>255</v>
      </c>
      <c r="D145" s="239" t="s">
        <v>195</v>
      </c>
      <c r="E145" s="240" t="s">
        <v>384</v>
      </c>
      <c r="F145" s="241" t="s">
        <v>385</v>
      </c>
      <c r="G145" s="242" t="s">
        <v>179</v>
      </c>
      <c r="H145" s="243">
        <v>14</v>
      </c>
      <c r="I145" s="244"/>
      <c r="J145" s="245">
        <f>ROUND(I145*H145,2)</f>
        <v>0</v>
      </c>
      <c r="K145" s="241" t="s">
        <v>180</v>
      </c>
      <c r="L145" s="43"/>
      <c r="M145" s="246" t="s">
        <v>1</v>
      </c>
      <c r="N145" s="247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198</v>
      </c>
      <c r="AT145" s="232" t="s">
        <v>195</v>
      </c>
      <c r="AU145" s="232" t="s">
        <v>82</v>
      </c>
      <c r="AY145" s="16" t="s">
        <v>175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198</v>
      </c>
      <c r="BM145" s="232" t="s">
        <v>386</v>
      </c>
    </row>
    <row r="146" s="2" customFormat="1" ht="24.15" customHeight="1">
      <c r="A146" s="37"/>
      <c r="B146" s="38"/>
      <c r="C146" s="239" t="s">
        <v>263</v>
      </c>
      <c r="D146" s="239" t="s">
        <v>195</v>
      </c>
      <c r="E146" s="240" t="s">
        <v>249</v>
      </c>
      <c r="F146" s="241" t="s">
        <v>250</v>
      </c>
      <c r="G146" s="242" t="s">
        <v>179</v>
      </c>
      <c r="H146" s="243">
        <v>14</v>
      </c>
      <c r="I146" s="244"/>
      <c r="J146" s="245">
        <f>ROUND(I146*H146,2)</f>
        <v>0</v>
      </c>
      <c r="K146" s="241" t="s">
        <v>180</v>
      </c>
      <c r="L146" s="43"/>
      <c r="M146" s="246" t="s">
        <v>1</v>
      </c>
      <c r="N146" s="247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198</v>
      </c>
      <c r="AT146" s="232" t="s">
        <v>195</v>
      </c>
      <c r="AU146" s="232" t="s">
        <v>82</v>
      </c>
      <c r="AY146" s="16" t="s">
        <v>175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198</v>
      </c>
      <c r="BM146" s="232" t="s">
        <v>387</v>
      </c>
    </row>
    <row r="147" s="2" customFormat="1" ht="24.15" customHeight="1">
      <c r="A147" s="37"/>
      <c r="B147" s="38"/>
      <c r="C147" s="220" t="s">
        <v>188</v>
      </c>
      <c r="D147" s="220" t="s">
        <v>176</v>
      </c>
      <c r="E147" s="221" t="s">
        <v>252</v>
      </c>
      <c r="F147" s="222" t="s">
        <v>253</v>
      </c>
      <c r="G147" s="223" t="s">
        <v>179</v>
      </c>
      <c r="H147" s="224">
        <v>1</v>
      </c>
      <c r="I147" s="225"/>
      <c r="J147" s="226">
        <f>ROUND(I147*H147,2)</f>
        <v>0</v>
      </c>
      <c r="K147" s="222" t="s">
        <v>180</v>
      </c>
      <c r="L147" s="227"/>
      <c r="M147" s="228" t="s">
        <v>1</v>
      </c>
      <c r="N147" s="229" t="s">
        <v>40</v>
      </c>
      <c r="O147" s="90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181</v>
      </c>
      <c r="AT147" s="232" t="s">
        <v>176</v>
      </c>
      <c r="AU147" s="232" t="s">
        <v>82</v>
      </c>
      <c r="AY147" s="16" t="s">
        <v>175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82</v>
      </c>
      <c r="BK147" s="233">
        <f>ROUND(I147*H147,2)</f>
        <v>0</v>
      </c>
      <c r="BL147" s="16" t="s">
        <v>181</v>
      </c>
      <c r="BM147" s="232" t="s">
        <v>388</v>
      </c>
    </row>
    <row r="148" s="2" customFormat="1" ht="24.15" customHeight="1">
      <c r="A148" s="37"/>
      <c r="B148" s="38"/>
      <c r="C148" s="239" t="s">
        <v>208</v>
      </c>
      <c r="D148" s="239" t="s">
        <v>195</v>
      </c>
      <c r="E148" s="240" t="s">
        <v>256</v>
      </c>
      <c r="F148" s="241" t="s">
        <v>257</v>
      </c>
      <c r="G148" s="242" t="s">
        <v>179</v>
      </c>
      <c r="H148" s="243">
        <v>1</v>
      </c>
      <c r="I148" s="244"/>
      <c r="J148" s="245">
        <f>ROUND(I148*H148,2)</f>
        <v>0</v>
      </c>
      <c r="K148" s="241" t="s">
        <v>180</v>
      </c>
      <c r="L148" s="43"/>
      <c r="M148" s="246" t="s">
        <v>1</v>
      </c>
      <c r="N148" s="247" t="s">
        <v>40</v>
      </c>
      <c r="O148" s="90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2" t="s">
        <v>198</v>
      </c>
      <c r="AT148" s="232" t="s">
        <v>195</v>
      </c>
      <c r="AU148" s="232" t="s">
        <v>82</v>
      </c>
      <c r="AY148" s="16" t="s">
        <v>175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6" t="s">
        <v>82</v>
      </c>
      <c r="BK148" s="233">
        <f>ROUND(I148*H148,2)</f>
        <v>0</v>
      </c>
      <c r="BL148" s="16" t="s">
        <v>198</v>
      </c>
      <c r="BM148" s="232" t="s">
        <v>389</v>
      </c>
    </row>
    <row r="149" s="2" customFormat="1" ht="232.2" customHeight="1">
      <c r="A149" s="37"/>
      <c r="B149" s="38"/>
      <c r="C149" s="239" t="s">
        <v>390</v>
      </c>
      <c r="D149" s="239" t="s">
        <v>195</v>
      </c>
      <c r="E149" s="240" t="s">
        <v>391</v>
      </c>
      <c r="F149" s="241" t="s">
        <v>392</v>
      </c>
      <c r="G149" s="242" t="s">
        <v>393</v>
      </c>
      <c r="H149" s="243">
        <v>2.7999999999999998</v>
      </c>
      <c r="I149" s="244"/>
      <c r="J149" s="245">
        <f>ROUND(I149*H149,2)</f>
        <v>0</v>
      </c>
      <c r="K149" s="241" t="s">
        <v>180</v>
      </c>
      <c r="L149" s="43"/>
      <c r="M149" s="246" t="s">
        <v>1</v>
      </c>
      <c r="N149" s="247" t="s">
        <v>40</v>
      </c>
      <c r="O149" s="90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2" t="s">
        <v>198</v>
      </c>
      <c r="AT149" s="232" t="s">
        <v>195</v>
      </c>
      <c r="AU149" s="232" t="s">
        <v>82</v>
      </c>
      <c r="AY149" s="16" t="s">
        <v>175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6" t="s">
        <v>82</v>
      </c>
      <c r="BK149" s="233">
        <f>ROUND(I149*H149,2)</f>
        <v>0</v>
      </c>
      <c r="BL149" s="16" t="s">
        <v>198</v>
      </c>
      <c r="BM149" s="232" t="s">
        <v>394</v>
      </c>
    </row>
    <row r="150" s="2" customFormat="1">
      <c r="A150" s="37"/>
      <c r="B150" s="38"/>
      <c r="C150" s="39"/>
      <c r="D150" s="234" t="s">
        <v>186</v>
      </c>
      <c r="E150" s="39"/>
      <c r="F150" s="235" t="s">
        <v>395</v>
      </c>
      <c r="G150" s="39"/>
      <c r="H150" s="39"/>
      <c r="I150" s="236"/>
      <c r="J150" s="39"/>
      <c r="K150" s="39"/>
      <c r="L150" s="43"/>
      <c r="M150" s="237"/>
      <c r="N150" s="238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186</v>
      </c>
      <c r="AU150" s="16" t="s">
        <v>82</v>
      </c>
    </row>
    <row r="151" s="2" customFormat="1" ht="90" customHeight="1">
      <c r="A151" s="37"/>
      <c r="B151" s="38"/>
      <c r="C151" s="239" t="s">
        <v>396</v>
      </c>
      <c r="D151" s="239" t="s">
        <v>195</v>
      </c>
      <c r="E151" s="240" t="s">
        <v>397</v>
      </c>
      <c r="F151" s="241" t="s">
        <v>398</v>
      </c>
      <c r="G151" s="242" t="s">
        <v>393</v>
      </c>
      <c r="H151" s="243">
        <v>2.7999999999999998</v>
      </c>
      <c r="I151" s="244"/>
      <c r="J151" s="245">
        <f>ROUND(I151*H151,2)</f>
        <v>0</v>
      </c>
      <c r="K151" s="241" t="s">
        <v>180</v>
      </c>
      <c r="L151" s="43"/>
      <c r="M151" s="246" t="s">
        <v>1</v>
      </c>
      <c r="N151" s="247" t="s">
        <v>40</v>
      </c>
      <c r="O151" s="90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2" t="s">
        <v>198</v>
      </c>
      <c r="AT151" s="232" t="s">
        <v>195</v>
      </c>
      <c r="AU151" s="232" t="s">
        <v>82</v>
      </c>
      <c r="AY151" s="16" t="s">
        <v>175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6" t="s">
        <v>82</v>
      </c>
      <c r="BK151" s="233">
        <f>ROUND(I151*H151,2)</f>
        <v>0</v>
      </c>
      <c r="BL151" s="16" t="s">
        <v>198</v>
      </c>
      <c r="BM151" s="232" t="s">
        <v>399</v>
      </c>
    </row>
    <row r="152" s="2" customFormat="1" ht="90" customHeight="1">
      <c r="A152" s="37"/>
      <c r="B152" s="38"/>
      <c r="C152" s="239" t="s">
        <v>400</v>
      </c>
      <c r="D152" s="239" t="s">
        <v>195</v>
      </c>
      <c r="E152" s="240" t="s">
        <v>401</v>
      </c>
      <c r="F152" s="241" t="s">
        <v>402</v>
      </c>
      <c r="G152" s="242" t="s">
        <v>393</v>
      </c>
      <c r="H152" s="243">
        <v>2.7999999999999998</v>
      </c>
      <c r="I152" s="244"/>
      <c r="J152" s="245">
        <f>ROUND(I152*H152,2)</f>
        <v>0</v>
      </c>
      <c r="K152" s="241" t="s">
        <v>180</v>
      </c>
      <c r="L152" s="43"/>
      <c r="M152" s="246" t="s">
        <v>1</v>
      </c>
      <c r="N152" s="247" t="s">
        <v>40</v>
      </c>
      <c r="O152" s="90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2" t="s">
        <v>198</v>
      </c>
      <c r="AT152" s="232" t="s">
        <v>195</v>
      </c>
      <c r="AU152" s="232" t="s">
        <v>82</v>
      </c>
      <c r="AY152" s="16" t="s">
        <v>175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6" t="s">
        <v>82</v>
      </c>
      <c r="BK152" s="233">
        <f>ROUND(I152*H152,2)</f>
        <v>0</v>
      </c>
      <c r="BL152" s="16" t="s">
        <v>198</v>
      </c>
      <c r="BM152" s="232" t="s">
        <v>403</v>
      </c>
    </row>
    <row r="153" s="2" customFormat="1" ht="101.25" customHeight="1">
      <c r="A153" s="37"/>
      <c r="B153" s="38"/>
      <c r="C153" s="239" t="s">
        <v>229</v>
      </c>
      <c r="D153" s="239" t="s">
        <v>195</v>
      </c>
      <c r="E153" s="240" t="s">
        <v>404</v>
      </c>
      <c r="F153" s="241" t="s">
        <v>405</v>
      </c>
      <c r="G153" s="242" t="s">
        <v>179</v>
      </c>
      <c r="H153" s="243">
        <v>1</v>
      </c>
      <c r="I153" s="244"/>
      <c r="J153" s="245">
        <f>ROUND(I153*H153,2)</f>
        <v>0</v>
      </c>
      <c r="K153" s="241" t="s">
        <v>180</v>
      </c>
      <c r="L153" s="43"/>
      <c r="M153" s="248" t="s">
        <v>1</v>
      </c>
      <c r="N153" s="249" t="s">
        <v>40</v>
      </c>
      <c r="O153" s="250"/>
      <c r="P153" s="251">
        <f>O153*H153</f>
        <v>0</v>
      </c>
      <c r="Q153" s="251">
        <v>0</v>
      </c>
      <c r="R153" s="251">
        <f>Q153*H153</f>
        <v>0</v>
      </c>
      <c r="S153" s="251">
        <v>0</v>
      </c>
      <c r="T153" s="25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2" t="s">
        <v>198</v>
      </c>
      <c r="AT153" s="232" t="s">
        <v>195</v>
      </c>
      <c r="AU153" s="232" t="s">
        <v>82</v>
      </c>
      <c r="AY153" s="16" t="s">
        <v>175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6" t="s">
        <v>82</v>
      </c>
      <c r="BK153" s="233">
        <f>ROUND(I153*H153,2)</f>
        <v>0</v>
      </c>
      <c r="BL153" s="16" t="s">
        <v>198</v>
      </c>
      <c r="BM153" s="232" t="s">
        <v>406</v>
      </c>
    </row>
    <row r="154" s="2" customFormat="1" ht="6.96" customHeight="1">
      <c r="A154" s="37"/>
      <c r="B154" s="65"/>
      <c r="C154" s="66"/>
      <c r="D154" s="66"/>
      <c r="E154" s="66"/>
      <c r="F154" s="66"/>
      <c r="G154" s="66"/>
      <c r="H154" s="66"/>
      <c r="I154" s="66"/>
      <c r="J154" s="66"/>
      <c r="K154" s="66"/>
      <c r="L154" s="43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sheetProtection sheet="1" autoFilter="0" formatColumns="0" formatRows="0" objects="1" scenarios="1" spinCount="100000" saltValue="b/JmsU51D4nB3XMJIRa8QASWlBcl6+joG/j4fWZu2xjCyWUZVNR8D2gricNHvqP5hMkQlLaeK8Vx+pdnFt6b8A==" hashValue="lC+QR9aKj9wpJg8H0BIuodwC7eszF7joT4S5dkLhdszuT2tCUbGAcRsXTx+P2ZPYWrVfC7Sr1hgUuazj40hTDw==" algorithmName="SHA-512" password="CC35"/>
  <autoFilter ref="C124:K15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146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Opravy zastávek na trati Ústí-Bílina</v>
      </c>
      <c r="F7" s="150"/>
      <c r="G7" s="150"/>
      <c r="H7" s="150"/>
      <c r="L7" s="19"/>
    </row>
    <row r="8" hidden="1">
      <c r="B8" s="19"/>
      <c r="D8" s="150" t="s">
        <v>147</v>
      </c>
      <c r="L8" s="19"/>
    </row>
    <row r="9" hidden="1" s="1" customFormat="1" ht="16.5" customHeight="1">
      <c r="B9" s="19"/>
      <c r="E9" s="151" t="s">
        <v>148</v>
      </c>
      <c r="F9" s="1"/>
      <c r="G9" s="1"/>
      <c r="H9" s="1"/>
      <c r="L9" s="19"/>
    </row>
    <row r="10" hidden="1" s="1" customFormat="1" ht="12" customHeight="1">
      <c r="B10" s="19"/>
      <c r="D10" s="150" t="s">
        <v>149</v>
      </c>
      <c r="L10" s="19"/>
    </row>
    <row r="11" hidden="1" s="2" customFormat="1" ht="16.5" customHeight="1">
      <c r="A11" s="37"/>
      <c r="B11" s="43"/>
      <c r="C11" s="37"/>
      <c r="D11" s="37"/>
      <c r="E11" s="152" t="s">
        <v>356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151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407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24. 8. 2020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">
        <v>1</v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">
        <v>33</v>
      </c>
      <c r="F28" s="37"/>
      <c r="G28" s="37"/>
      <c r="H28" s="37"/>
      <c r="I28" s="150" t="s">
        <v>27</v>
      </c>
      <c r="J28" s="140" t="s">
        <v>1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ROUND(J126,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ROUND((SUM(BE126:BE147)),  2)</f>
        <v>0</v>
      </c>
      <c r="G37" s="37"/>
      <c r="H37" s="37"/>
      <c r="I37" s="164">
        <v>0.20999999999999999</v>
      </c>
      <c r="J37" s="163">
        <f>ROUND(((SUM(BE126:BE147))*I37),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ROUND((SUM(BF126:BF147)),  2)</f>
        <v>0</v>
      </c>
      <c r="G38" s="37"/>
      <c r="H38" s="37"/>
      <c r="I38" s="164">
        <v>0.14999999999999999</v>
      </c>
      <c r="J38" s="163">
        <f>ROUND(((SUM(BF126:BF147))*I38),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ROUND((SUM(BG126:BG147)),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ROUND((SUM(BH126:BH147)),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ROUND((SUM(BI126:BI147)),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153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Opravy zastávek na trati Ústí-Bílina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147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148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149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356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151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SO1.3.2 - zemní práce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24. 8. 2020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154</v>
      </c>
      <c r="D98" s="186"/>
      <c r="E98" s="186"/>
      <c r="F98" s="186"/>
      <c r="G98" s="186"/>
      <c r="H98" s="186"/>
      <c r="I98" s="186"/>
      <c r="J98" s="187" t="s">
        <v>155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156</v>
      </c>
      <c r="D100" s="39"/>
      <c r="E100" s="39"/>
      <c r="F100" s="39"/>
      <c r="G100" s="39"/>
      <c r="H100" s="39"/>
      <c r="I100" s="39"/>
      <c r="J100" s="109">
        <f>J126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157</v>
      </c>
    </row>
    <row r="101" hidden="1" s="9" customFormat="1" ht="24.96" customHeight="1">
      <c r="A101" s="9"/>
      <c r="B101" s="189"/>
      <c r="C101" s="190"/>
      <c r="D101" s="191" t="s">
        <v>268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3"/>
      <c r="C102" s="131"/>
      <c r="D102" s="254" t="s">
        <v>269</v>
      </c>
      <c r="E102" s="255"/>
      <c r="F102" s="255"/>
      <c r="G102" s="255"/>
      <c r="H102" s="255"/>
      <c r="I102" s="255"/>
      <c r="J102" s="256">
        <f>J128</f>
        <v>0</v>
      </c>
      <c r="K102" s="131"/>
      <c r="L102" s="257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/>
    <row r="106" hidden="1"/>
    <row r="107" hidden="1"/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159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83" t="str">
        <f>E7</f>
        <v>Opravy zastávek na trati Ústí-Bílina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0"/>
      <c r="C113" s="31" t="s">
        <v>147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="1" customFormat="1" ht="16.5" customHeight="1">
      <c r="B114" s="20"/>
      <c r="C114" s="21"/>
      <c r="D114" s="21"/>
      <c r="E114" s="183" t="s">
        <v>148</v>
      </c>
      <c r="F114" s="21"/>
      <c r="G114" s="21"/>
      <c r="H114" s="21"/>
      <c r="I114" s="21"/>
      <c r="J114" s="21"/>
      <c r="K114" s="21"/>
      <c r="L114" s="19"/>
    </row>
    <row r="115" s="1" customFormat="1" ht="12" customHeight="1">
      <c r="B115" s="20"/>
      <c r="C115" s="31" t="s">
        <v>149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4" t="s">
        <v>356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151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E13</f>
        <v>SO1.3.2 - zemní práce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F16</f>
        <v xml:space="preserve"> </v>
      </c>
      <c r="G120" s="39"/>
      <c r="H120" s="39"/>
      <c r="I120" s="31" t="s">
        <v>22</v>
      </c>
      <c r="J120" s="78" t="str">
        <f>IF(J16="","",J16)</f>
        <v>24. 8. 2020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E19</f>
        <v xml:space="preserve"> </v>
      </c>
      <c r="G122" s="39"/>
      <c r="H122" s="39"/>
      <c r="I122" s="31" t="s">
        <v>30</v>
      </c>
      <c r="J122" s="35" t="str">
        <f>E25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IF(E22="","",E22)</f>
        <v>Vyplň údaj</v>
      </c>
      <c r="G123" s="39"/>
      <c r="H123" s="39"/>
      <c r="I123" s="31" t="s">
        <v>32</v>
      </c>
      <c r="J123" s="35" t="str">
        <f>E28</f>
        <v>Jilich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5"/>
      <c r="B125" s="196"/>
      <c r="C125" s="197" t="s">
        <v>160</v>
      </c>
      <c r="D125" s="198" t="s">
        <v>60</v>
      </c>
      <c r="E125" s="198" t="s">
        <v>56</v>
      </c>
      <c r="F125" s="198" t="s">
        <v>57</v>
      </c>
      <c r="G125" s="198" t="s">
        <v>161</v>
      </c>
      <c r="H125" s="198" t="s">
        <v>162</v>
      </c>
      <c r="I125" s="198" t="s">
        <v>163</v>
      </c>
      <c r="J125" s="198" t="s">
        <v>155</v>
      </c>
      <c r="K125" s="199" t="s">
        <v>164</v>
      </c>
      <c r="L125" s="200"/>
      <c r="M125" s="99" t="s">
        <v>1</v>
      </c>
      <c r="N125" s="100" t="s">
        <v>39</v>
      </c>
      <c r="O125" s="100" t="s">
        <v>165</v>
      </c>
      <c r="P125" s="100" t="s">
        <v>166</v>
      </c>
      <c r="Q125" s="100" t="s">
        <v>167</v>
      </c>
      <c r="R125" s="100" t="s">
        <v>168</v>
      </c>
      <c r="S125" s="100" t="s">
        <v>169</v>
      </c>
      <c r="T125" s="101" t="s">
        <v>170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7"/>
      <c r="B126" s="38"/>
      <c r="C126" s="106" t="s">
        <v>171</v>
      </c>
      <c r="D126" s="39"/>
      <c r="E126" s="39"/>
      <c r="F126" s="39"/>
      <c r="G126" s="39"/>
      <c r="H126" s="39"/>
      <c r="I126" s="39"/>
      <c r="J126" s="201">
        <f>BK126</f>
        <v>0</v>
      </c>
      <c r="K126" s="39"/>
      <c r="L126" s="43"/>
      <c r="M126" s="102"/>
      <c r="N126" s="202"/>
      <c r="O126" s="103"/>
      <c r="P126" s="203">
        <f>P127</f>
        <v>0</v>
      </c>
      <c r="Q126" s="103"/>
      <c r="R126" s="203">
        <f>R127</f>
        <v>6.1038869499999997</v>
      </c>
      <c r="S126" s="103"/>
      <c r="T126" s="204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74</v>
      </c>
      <c r="AU126" s="16" t="s">
        <v>157</v>
      </c>
      <c r="BK126" s="205">
        <f>BK127</f>
        <v>0</v>
      </c>
    </row>
    <row r="127" s="11" customFormat="1" ht="25.92" customHeight="1">
      <c r="A127" s="11"/>
      <c r="B127" s="206"/>
      <c r="C127" s="207"/>
      <c r="D127" s="208" t="s">
        <v>74</v>
      </c>
      <c r="E127" s="209" t="s">
        <v>176</v>
      </c>
      <c r="F127" s="209" t="s">
        <v>270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</f>
        <v>0</v>
      </c>
      <c r="Q127" s="214"/>
      <c r="R127" s="215">
        <f>R128</f>
        <v>6.1038869499999997</v>
      </c>
      <c r="S127" s="214"/>
      <c r="T127" s="216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92</v>
      </c>
      <c r="AT127" s="218" t="s">
        <v>74</v>
      </c>
      <c r="AU127" s="218" t="s">
        <v>75</v>
      </c>
      <c r="AY127" s="217" t="s">
        <v>175</v>
      </c>
      <c r="BK127" s="219">
        <f>BK128</f>
        <v>0</v>
      </c>
    </row>
    <row r="128" s="11" customFormat="1" ht="22.8" customHeight="1">
      <c r="A128" s="11"/>
      <c r="B128" s="206"/>
      <c r="C128" s="207"/>
      <c r="D128" s="208" t="s">
        <v>74</v>
      </c>
      <c r="E128" s="258" t="s">
        <v>271</v>
      </c>
      <c r="F128" s="258" t="s">
        <v>272</v>
      </c>
      <c r="G128" s="207"/>
      <c r="H128" s="207"/>
      <c r="I128" s="210"/>
      <c r="J128" s="259">
        <f>BK128</f>
        <v>0</v>
      </c>
      <c r="K128" s="207"/>
      <c r="L128" s="212"/>
      <c r="M128" s="213"/>
      <c r="N128" s="214"/>
      <c r="O128" s="214"/>
      <c r="P128" s="215">
        <f>SUM(P129:P147)</f>
        <v>0</v>
      </c>
      <c r="Q128" s="214"/>
      <c r="R128" s="215">
        <f>SUM(R129:R147)</f>
        <v>6.1038869499999997</v>
      </c>
      <c r="S128" s="214"/>
      <c r="T128" s="216">
        <f>SUM(T129:T147)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92</v>
      </c>
      <c r="AT128" s="218" t="s">
        <v>74</v>
      </c>
      <c r="AU128" s="218" t="s">
        <v>82</v>
      </c>
      <c r="AY128" s="217" t="s">
        <v>175</v>
      </c>
      <c r="BK128" s="219">
        <f>SUM(BK129:BK147)</f>
        <v>0</v>
      </c>
    </row>
    <row r="129" s="2" customFormat="1" ht="37.8" customHeight="1">
      <c r="A129" s="37"/>
      <c r="B129" s="38"/>
      <c r="C129" s="239" t="s">
        <v>82</v>
      </c>
      <c r="D129" s="239" t="s">
        <v>195</v>
      </c>
      <c r="E129" s="240" t="s">
        <v>273</v>
      </c>
      <c r="F129" s="241" t="s">
        <v>274</v>
      </c>
      <c r="G129" s="242" t="s">
        <v>275</v>
      </c>
      <c r="H129" s="243">
        <v>13.512000000000001</v>
      </c>
      <c r="I129" s="244"/>
      <c r="J129" s="245">
        <f>ROUND(I129*H129,2)</f>
        <v>0</v>
      </c>
      <c r="K129" s="241" t="s">
        <v>276</v>
      </c>
      <c r="L129" s="43"/>
      <c r="M129" s="246" t="s">
        <v>1</v>
      </c>
      <c r="N129" s="247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277</v>
      </c>
      <c r="AT129" s="232" t="s">
        <v>195</v>
      </c>
      <c r="AU129" s="232" t="s">
        <v>84</v>
      </c>
      <c r="AY129" s="16" t="s">
        <v>175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277</v>
      </c>
      <c r="BM129" s="232" t="s">
        <v>408</v>
      </c>
    </row>
    <row r="130" s="13" customFormat="1">
      <c r="A130" s="13"/>
      <c r="B130" s="260"/>
      <c r="C130" s="261"/>
      <c r="D130" s="234" t="s">
        <v>279</v>
      </c>
      <c r="E130" s="262" t="s">
        <v>1</v>
      </c>
      <c r="F130" s="263" t="s">
        <v>409</v>
      </c>
      <c r="G130" s="261"/>
      <c r="H130" s="264">
        <v>3.8999999999999999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0" t="s">
        <v>279</v>
      </c>
      <c r="AU130" s="270" t="s">
        <v>84</v>
      </c>
      <c r="AV130" s="13" t="s">
        <v>84</v>
      </c>
      <c r="AW130" s="13" t="s">
        <v>31</v>
      </c>
      <c r="AX130" s="13" t="s">
        <v>75</v>
      </c>
      <c r="AY130" s="270" t="s">
        <v>175</v>
      </c>
    </row>
    <row r="131" s="13" customFormat="1">
      <c r="A131" s="13"/>
      <c r="B131" s="260"/>
      <c r="C131" s="261"/>
      <c r="D131" s="234" t="s">
        <v>279</v>
      </c>
      <c r="E131" s="262" t="s">
        <v>1</v>
      </c>
      <c r="F131" s="263" t="s">
        <v>281</v>
      </c>
      <c r="G131" s="261"/>
      <c r="H131" s="264">
        <v>0.61199999999999999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0" t="s">
        <v>279</v>
      </c>
      <c r="AU131" s="270" t="s">
        <v>84</v>
      </c>
      <c r="AV131" s="13" t="s">
        <v>84</v>
      </c>
      <c r="AW131" s="13" t="s">
        <v>31</v>
      </c>
      <c r="AX131" s="13" t="s">
        <v>75</v>
      </c>
      <c r="AY131" s="270" t="s">
        <v>175</v>
      </c>
    </row>
    <row r="132" s="13" customFormat="1">
      <c r="A132" s="13"/>
      <c r="B132" s="260"/>
      <c r="C132" s="261"/>
      <c r="D132" s="234" t="s">
        <v>279</v>
      </c>
      <c r="E132" s="262" t="s">
        <v>1</v>
      </c>
      <c r="F132" s="263" t="s">
        <v>410</v>
      </c>
      <c r="G132" s="261"/>
      <c r="H132" s="264">
        <v>9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0" t="s">
        <v>279</v>
      </c>
      <c r="AU132" s="270" t="s">
        <v>84</v>
      </c>
      <c r="AV132" s="13" t="s">
        <v>84</v>
      </c>
      <c r="AW132" s="13" t="s">
        <v>31</v>
      </c>
      <c r="AX132" s="13" t="s">
        <v>75</v>
      </c>
      <c r="AY132" s="270" t="s">
        <v>175</v>
      </c>
    </row>
    <row r="133" s="14" customFormat="1">
      <c r="A133" s="14"/>
      <c r="B133" s="271"/>
      <c r="C133" s="272"/>
      <c r="D133" s="234" t="s">
        <v>279</v>
      </c>
      <c r="E133" s="273" t="s">
        <v>1</v>
      </c>
      <c r="F133" s="274" t="s">
        <v>282</v>
      </c>
      <c r="G133" s="272"/>
      <c r="H133" s="275">
        <v>13.512000000000001</v>
      </c>
      <c r="I133" s="276"/>
      <c r="J133" s="272"/>
      <c r="K133" s="272"/>
      <c r="L133" s="277"/>
      <c r="M133" s="278"/>
      <c r="N133" s="279"/>
      <c r="O133" s="279"/>
      <c r="P133" s="279"/>
      <c r="Q133" s="279"/>
      <c r="R133" s="279"/>
      <c r="S133" s="279"/>
      <c r="T133" s="28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1" t="s">
        <v>279</v>
      </c>
      <c r="AU133" s="281" t="s">
        <v>84</v>
      </c>
      <c r="AV133" s="14" t="s">
        <v>174</v>
      </c>
      <c r="AW133" s="14" t="s">
        <v>31</v>
      </c>
      <c r="AX133" s="14" t="s">
        <v>82</v>
      </c>
      <c r="AY133" s="281" t="s">
        <v>175</v>
      </c>
    </row>
    <row r="134" s="2" customFormat="1" ht="37.8" customHeight="1">
      <c r="A134" s="37"/>
      <c r="B134" s="38"/>
      <c r="C134" s="239" t="s">
        <v>92</v>
      </c>
      <c r="D134" s="239" t="s">
        <v>195</v>
      </c>
      <c r="E134" s="240" t="s">
        <v>283</v>
      </c>
      <c r="F134" s="241" t="s">
        <v>284</v>
      </c>
      <c r="G134" s="242" t="s">
        <v>275</v>
      </c>
      <c r="H134" s="243">
        <v>2.4550000000000001</v>
      </c>
      <c r="I134" s="244"/>
      <c r="J134" s="245">
        <f>ROUND(I134*H134,2)</f>
        <v>0</v>
      </c>
      <c r="K134" s="241" t="s">
        <v>276</v>
      </c>
      <c r="L134" s="43"/>
      <c r="M134" s="246" t="s">
        <v>1</v>
      </c>
      <c r="N134" s="247" t="s">
        <v>40</v>
      </c>
      <c r="O134" s="90"/>
      <c r="P134" s="230">
        <f>O134*H134</f>
        <v>0</v>
      </c>
      <c r="Q134" s="230">
        <v>2.45329</v>
      </c>
      <c r="R134" s="230">
        <f>Q134*H134</f>
        <v>6.0228269499999998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277</v>
      </c>
      <c r="AT134" s="232" t="s">
        <v>195</v>
      </c>
      <c r="AU134" s="232" t="s">
        <v>84</v>
      </c>
      <c r="AY134" s="16" t="s">
        <v>175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277</v>
      </c>
      <c r="BM134" s="232" t="s">
        <v>411</v>
      </c>
    </row>
    <row r="135" s="13" customFormat="1">
      <c r="A135" s="13"/>
      <c r="B135" s="260"/>
      <c r="C135" s="261"/>
      <c r="D135" s="234" t="s">
        <v>279</v>
      </c>
      <c r="E135" s="262" t="s">
        <v>1</v>
      </c>
      <c r="F135" s="263" t="s">
        <v>412</v>
      </c>
      <c r="G135" s="261"/>
      <c r="H135" s="264">
        <v>2.0800000000000001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0" t="s">
        <v>279</v>
      </c>
      <c r="AU135" s="270" t="s">
        <v>84</v>
      </c>
      <c r="AV135" s="13" t="s">
        <v>84</v>
      </c>
      <c r="AW135" s="13" t="s">
        <v>31</v>
      </c>
      <c r="AX135" s="13" t="s">
        <v>75</v>
      </c>
      <c r="AY135" s="270" t="s">
        <v>175</v>
      </c>
    </row>
    <row r="136" s="13" customFormat="1">
      <c r="A136" s="13"/>
      <c r="B136" s="260"/>
      <c r="C136" s="261"/>
      <c r="D136" s="234" t="s">
        <v>279</v>
      </c>
      <c r="E136" s="262" t="s">
        <v>1</v>
      </c>
      <c r="F136" s="263" t="s">
        <v>287</v>
      </c>
      <c r="G136" s="261"/>
      <c r="H136" s="264">
        <v>0.375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279</v>
      </c>
      <c r="AU136" s="270" t="s">
        <v>84</v>
      </c>
      <c r="AV136" s="13" t="s">
        <v>84</v>
      </c>
      <c r="AW136" s="13" t="s">
        <v>31</v>
      </c>
      <c r="AX136" s="13" t="s">
        <v>75</v>
      </c>
      <c r="AY136" s="270" t="s">
        <v>175</v>
      </c>
    </row>
    <row r="137" s="14" customFormat="1">
      <c r="A137" s="14"/>
      <c r="B137" s="271"/>
      <c r="C137" s="272"/>
      <c r="D137" s="234" t="s">
        <v>279</v>
      </c>
      <c r="E137" s="273" t="s">
        <v>1</v>
      </c>
      <c r="F137" s="274" t="s">
        <v>282</v>
      </c>
      <c r="G137" s="272"/>
      <c r="H137" s="275">
        <v>2.4550000000000001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1" t="s">
        <v>279</v>
      </c>
      <c r="AU137" s="281" t="s">
        <v>84</v>
      </c>
      <c r="AV137" s="14" t="s">
        <v>174</v>
      </c>
      <c r="AW137" s="14" t="s">
        <v>31</v>
      </c>
      <c r="AX137" s="14" t="s">
        <v>82</v>
      </c>
      <c r="AY137" s="281" t="s">
        <v>175</v>
      </c>
    </row>
    <row r="138" s="2" customFormat="1" ht="24.15" customHeight="1">
      <c r="A138" s="37"/>
      <c r="B138" s="38"/>
      <c r="C138" s="239" t="s">
        <v>174</v>
      </c>
      <c r="D138" s="239" t="s">
        <v>195</v>
      </c>
      <c r="E138" s="240" t="s">
        <v>288</v>
      </c>
      <c r="F138" s="241" t="s">
        <v>289</v>
      </c>
      <c r="G138" s="242" t="s">
        <v>275</v>
      </c>
      <c r="H138" s="243">
        <v>0.69999999999999996</v>
      </c>
      <c r="I138" s="244"/>
      <c r="J138" s="245">
        <f>ROUND(I138*H138,2)</f>
        <v>0</v>
      </c>
      <c r="K138" s="241" t="s">
        <v>276</v>
      </c>
      <c r="L138" s="43"/>
      <c r="M138" s="246" t="s">
        <v>1</v>
      </c>
      <c r="N138" s="247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277</v>
      </c>
      <c r="AT138" s="232" t="s">
        <v>195</v>
      </c>
      <c r="AU138" s="232" t="s">
        <v>84</v>
      </c>
      <c r="AY138" s="16" t="s">
        <v>175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277</v>
      </c>
      <c r="BM138" s="232" t="s">
        <v>413</v>
      </c>
    </row>
    <row r="139" s="2" customFormat="1">
      <c r="A139" s="37"/>
      <c r="B139" s="38"/>
      <c r="C139" s="39"/>
      <c r="D139" s="234" t="s">
        <v>186</v>
      </c>
      <c r="E139" s="39"/>
      <c r="F139" s="235" t="s">
        <v>291</v>
      </c>
      <c r="G139" s="39"/>
      <c r="H139" s="39"/>
      <c r="I139" s="236"/>
      <c r="J139" s="39"/>
      <c r="K139" s="39"/>
      <c r="L139" s="43"/>
      <c r="M139" s="237"/>
      <c r="N139" s="23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186</v>
      </c>
      <c r="AU139" s="16" t="s">
        <v>84</v>
      </c>
    </row>
    <row r="140" s="13" customFormat="1">
      <c r="A140" s="13"/>
      <c r="B140" s="260"/>
      <c r="C140" s="261"/>
      <c r="D140" s="234" t="s">
        <v>279</v>
      </c>
      <c r="E140" s="262" t="s">
        <v>1</v>
      </c>
      <c r="F140" s="263" t="s">
        <v>414</v>
      </c>
      <c r="G140" s="261"/>
      <c r="H140" s="264">
        <v>0.69999999999999996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279</v>
      </c>
      <c r="AU140" s="270" t="s">
        <v>84</v>
      </c>
      <c r="AV140" s="13" t="s">
        <v>84</v>
      </c>
      <c r="AW140" s="13" t="s">
        <v>31</v>
      </c>
      <c r="AX140" s="13" t="s">
        <v>82</v>
      </c>
      <c r="AY140" s="270" t="s">
        <v>175</v>
      </c>
    </row>
    <row r="141" s="2" customFormat="1" ht="62.7" customHeight="1">
      <c r="A141" s="37"/>
      <c r="B141" s="38"/>
      <c r="C141" s="239" t="s">
        <v>84</v>
      </c>
      <c r="D141" s="239" t="s">
        <v>195</v>
      </c>
      <c r="E141" s="240" t="s">
        <v>293</v>
      </c>
      <c r="F141" s="241" t="s">
        <v>294</v>
      </c>
      <c r="G141" s="242" t="s">
        <v>215</v>
      </c>
      <c r="H141" s="243">
        <v>300</v>
      </c>
      <c r="I141" s="244"/>
      <c r="J141" s="245">
        <f>ROUND(I141*H141,2)</f>
        <v>0</v>
      </c>
      <c r="K141" s="241" t="s">
        <v>276</v>
      </c>
      <c r="L141" s="43"/>
      <c r="M141" s="246" t="s">
        <v>1</v>
      </c>
      <c r="N141" s="247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277</v>
      </c>
      <c r="AT141" s="232" t="s">
        <v>195</v>
      </c>
      <c r="AU141" s="232" t="s">
        <v>84</v>
      </c>
      <c r="AY141" s="16" t="s">
        <v>175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277</v>
      </c>
      <c r="BM141" s="232" t="s">
        <v>415</v>
      </c>
    </row>
    <row r="142" s="2" customFormat="1" ht="49.05" customHeight="1">
      <c r="A142" s="37"/>
      <c r="B142" s="38"/>
      <c r="C142" s="239" t="s">
        <v>200</v>
      </c>
      <c r="D142" s="239" t="s">
        <v>195</v>
      </c>
      <c r="E142" s="240" t="s">
        <v>416</v>
      </c>
      <c r="F142" s="241" t="s">
        <v>417</v>
      </c>
      <c r="G142" s="242" t="s">
        <v>215</v>
      </c>
      <c r="H142" s="243">
        <v>17</v>
      </c>
      <c r="I142" s="244"/>
      <c r="J142" s="245">
        <f>ROUND(I142*H142,2)</f>
        <v>0</v>
      </c>
      <c r="K142" s="241" t="s">
        <v>276</v>
      </c>
      <c r="L142" s="43"/>
      <c r="M142" s="246" t="s">
        <v>1</v>
      </c>
      <c r="N142" s="247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277</v>
      </c>
      <c r="AT142" s="232" t="s">
        <v>195</v>
      </c>
      <c r="AU142" s="232" t="s">
        <v>84</v>
      </c>
      <c r="AY142" s="16" t="s">
        <v>175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277</v>
      </c>
      <c r="BM142" s="232" t="s">
        <v>418</v>
      </c>
    </row>
    <row r="143" s="2" customFormat="1" ht="24.15" customHeight="1">
      <c r="A143" s="37"/>
      <c r="B143" s="38"/>
      <c r="C143" s="220" t="s">
        <v>204</v>
      </c>
      <c r="D143" s="220" t="s">
        <v>176</v>
      </c>
      <c r="E143" s="221" t="s">
        <v>419</v>
      </c>
      <c r="F143" s="222" t="s">
        <v>420</v>
      </c>
      <c r="G143" s="223" t="s">
        <v>215</v>
      </c>
      <c r="H143" s="224">
        <v>17</v>
      </c>
      <c r="I143" s="225"/>
      <c r="J143" s="226">
        <f>ROUND(I143*H143,2)</f>
        <v>0</v>
      </c>
      <c r="K143" s="222" t="s">
        <v>276</v>
      </c>
      <c r="L143" s="227"/>
      <c r="M143" s="228" t="s">
        <v>1</v>
      </c>
      <c r="N143" s="229" t="s">
        <v>40</v>
      </c>
      <c r="O143" s="90"/>
      <c r="P143" s="230">
        <f>O143*H143</f>
        <v>0</v>
      </c>
      <c r="Q143" s="230">
        <v>0.0031800000000000001</v>
      </c>
      <c r="R143" s="230">
        <f>Q143*H143</f>
        <v>0.054060000000000004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181</v>
      </c>
      <c r="AT143" s="232" t="s">
        <v>176</v>
      </c>
      <c r="AU143" s="232" t="s">
        <v>84</v>
      </c>
      <c r="AY143" s="16" t="s">
        <v>175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181</v>
      </c>
      <c r="BM143" s="232" t="s">
        <v>421</v>
      </c>
    </row>
    <row r="144" s="2" customFormat="1" ht="37.8" customHeight="1">
      <c r="A144" s="37"/>
      <c r="B144" s="38"/>
      <c r="C144" s="239" t="s">
        <v>212</v>
      </c>
      <c r="D144" s="239" t="s">
        <v>195</v>
      </c>
      <c r="E144" s="240" t="s">
        <v>296</v>
      </c>
      <c r="F144" s="241" t="s">
        <v>297</v>
      </c>
      <c r="G144" s="242" t="s">
        <v>215</v>
      </c>
      <c r="H144" s="243">
        <v>300</v>
      </c>
      <c r="I144" s="244"/>
      <c r="J144" s="245">
        <f>ROUND(I144*H144,2)</f>
        <v>0</v>
      </c>
      <c r="K144" s="241" t="s">
        <v>276</v>
      </c>
      <c r="L144" s="43"/>
      <c r="M144" s="246" t="s">
        <v>1</v>
      </c>
      <c r="N144" s="247" t="s">
        <v>40</v>
      </c>
      <c r="O144" s="90"/>
      <c r="P144" s="230">
        <f>O144*H144</f>
        <v>0</v>
      </c>
      <c r="Q144" s="230">
        <v>9.0000000000000006E-05</v>
      </c>
      <c r="R144" s="230">
        <f>Q144*H144</f>
        <v>0.027000000000000003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277</v>
      </c>
      <c r="AT144" s="232" t="s">
        <v>195</v>
      </c>
      <c r="AU144" s="232" t="s">
        <v>84</v>
      </c>
      <c r="AY144" s="16" t="s">
        <v>175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277</v>
      </c>
      <c r="BM144" s="232" t="s">
        <v>422</v>
      </c>
    </row>
    <row r="145" s="2" customFormat="1" ht="37.8" customHeight="1">
      <c r="A145" s="37"/>
      <c r="B145" s="38"/>
      <c r="C145" s="239" t="s">
        <v>217</v>
      </c>
      <c r="D145" s="239" t="s">
        <v>195</v>
      </c>
      <c r="E145" s="240" t="s">
        <v>299</v>
      </c>
      <c r="F145" s="241" t="s">
        <v>300</v>
      </c>
      <c r="G145" s="242" t="s">
        <v>215</v>
      </c>
      <c r="H145" s="243">
        <v>350</v>
      </c>
      <c r="I145" s="244"/>
      <c r="J145" s="245">
        <f>ROUND(I145*H145,2)</f>
        <v>0</v>
      </c>
      <c r="K145" s="241" t="s">
        <v>276</v>
      </c>
      <c r="L145" s="43"/>
      <c r="M145" s="246" t="s">
        <v>1</v>
      </c>
      <c r="N145" s="247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277</v>
      </c>
      <c r="AT145" s="232" t="s">
        <v>195</v>
      </c>
      <c r="AU145" s="232" t="s">
        <v>84</v>
      </c>
      <c r="AY145" s="16" t="s">
        <v>175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277</v>
      </c>
      <c r="BM145" s="232" t="s">
        <v>423</v>
      </c>
    </row>
    <row r="146" s="2" customFormat="1" ht="37.8" customHeight="1">
      <c r="A146" s="37"/>
      <c r="B146" s="38"/>
      <c r="C146" s="239" t="s">
        <v>221</v>
      </c>
      <c r="D146" s="239" t="s">
        <v>195</v>
      </c>
      <c r="E146" s="240" t="s">
        <v>302</v>
      </c>
      <c r="F146" s="241" t="s">
        <v>303</v>
      </c>
      <c r="G146" s="242" t="s">
        <v>215</v>
      </c>
      <c r="H146" s="243">
        <v>300</v>
      </c>
      <c r="I146" s="244"/>
      <c r="J146" s="245">
        <f>ROUND(I146*H146,2)</f>
        <v>0</v>
      </c>
      <c r="K146" s="241" t="s">
        <v>276</v>
      </c>
      <c r="L146" s="43"/>
      <c r="M146" s="246" t="s">
        <v>1</v>
      </c>
      <c r="N146" s="247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277</v>
      </c>
      <c r="AT146" s="232" t="s">
        <v>195</v>
      </c>
      <c r="AU146" s="232" t="s">
        <v>84</v>
      </c>
      <c r="AY146" s="16" t="s">
        <v>175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277</v>
      </c>
      <c r="BM146" s="232" t="s">
        <v>424</v>
      </c>
    </row>
    <row r="147" s="2" customFormat="1" ht="37.8" customHeight="1">
      <c r="A147" s="37"/>
      <c r="B147" s="38"/>
      <c r="C147" s="239" t="s">
        <v>225</v>
      </c>
      <c r="D147" s="239" t="s">
        <v>195</v>
      </c>
      <c r="E147" s="240" t="s">
        <v>305</v>
      </c>
      <c r="F147" s="241" t="s">
        <v>306</v>
      </c>
      <c r="G147" s="242" t="s">
        <v>307</v>
      </c>
      <c r="H147" s="243">
        <v>300</v>
      </c>
      <c r="I147" s="244"/>
      <c r="J147" s="245">
        <f>ROUND(I147*H147,2)</f>
        <v>0</v>
      </c>
      <c r="K147" s="241" t="s">
        <v>276</v>
      </c>
      <c r="L147" s="43"/>
      <c r="M147" s="248" t="s">
        <v>1</v>
      </c>
      <c r="N147" s="249" t="s">
        <v>40</v>
      </c>
      <c r="O147" s="250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277</v>
      </c>
      <c r="AT147" s="232" t="s">
        <v>195</v>
      </c>
      <c r="AU147" s="232" t="s">
        <v>84</v>
      </c>
      <c r="AY147" s="16" t="s">
        <v>175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82</v>
      </c>
      <c r="BK147" s="233">
        <f>ROUND(I147*H147,2)</f>
        <v>0</v>
      </c>
      <c r="BL147" s="16" t="s">
        <v>277</v>
      </c>
      <c r="BM147" s="232" t="s">
        <v>425</v>
      </c>
    </row>
    <row r="148" s="2" customFormat="1" ht="6.96" customHeight="1">
      <c r="A148" s="37"/>
      <c r="B148" s="65"/>
      <c r="C148" s="66"/>
      <c r="D148" s="66"/>
      <c r="E148" s="66"/>
      <c r="F148" s="66"/>
      <c r="G148" s="66"/>
      <c r="H148" s="66"/>
      <c r="I148" s="66"/>
      <c r="J148" s="66"/>
      <c r="K148" s="66"/>
      <c r="L148" s="43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sheetProtection sheet="1" autoFilter="0" formatColumns="0" formatRows="0" objects="1" scenarios="1" spinCount="100000" saltValue="jaMcjcT7+jw/PFCn1+pX6s6WXMzXpPHWI0e8WYs8knL82tHAaueKrKas5p9R1vcPP540GIOf8QORfwsX60zPrQ==" hashValue="c8UIKoNt/trsnK5aH3WiAFP3BIvRq2avIXFUAUEP+nSYoVDGNYiXX6plermeM9VOQ8BK3KYckf0oWx+272alwg==" algorithmName="SHA-512" password="CC35"/>
  <autoFilter ref="C125:K1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2020-09-01T11:09:05Z</dcterms:created>
  <dcterms:modified xsi:type="dcterms:W3CDTF">2020-09-01T11:09:24Z</dcterms:modified>
</cp:coreProperties>
</file>